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MorozovaEA\Documents\С-Восток\СБЫТ на 2022\"/>
    </mc:Choice>
  </mc:AlternateContent>
  <xr:revisionPtr revIDLastSave="0" documentId="13_ncr:1_{2CEF2358-4E6C-405A-9C77-9B2E75D84BD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Предложение" sheetId="4" r:id="rId1"/>
    <sheet name="Прилож_1" sheetId="3" r:id="rId2"/>
    <sheet name="Прилож_3" sheetId="1" r:id="rId3"/>
    <sheet name="Прилож_5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2" hidden="1">Прилож_3!$A$9:$F$107</definedName>
    <definedName name="anscount" hidden="1">1</definedName>
    <definedName name="day">[1]source!$B$1</definedName>
    <definedName name="F9_1_SCOPE">#REF!</definedName>
    <definedName name="god">[2]Титульный!$F$9</definedName>
    <definedName name="jjjjj">#REF!</definedName>
    <definedName name="month">[1]source!$A$13</definedName>
    <definedName name="ORE">[3]TEHSHEET!$G$16:$G$138</definedName>
    <definedName name="org">[2]Титульный!$F$11</definedName>
    <definedName name="P19_T1_Protect" hidden="1">P5_T1_Protect,P6_T1_Protect,P7_T1_Protect,P8_T1_Protect,P9_T1_Protect,P10_T1_Protect,P11_T1_Protect,P12_T1_Protect,P13_T1_Protect,P14_T1_Protect</definedName>
    <definedName name="Peak" comment="Прогнозный пик мощности">[4]Whole_market!#REF!</definedName>
    <definedName name="pIns_List21">#REF!</definedName>
    <definedName name="region_name">[2]Титульный!$F$7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TYPE">[2]TEHSHEET!$B$2:$B$4</definedName>
    <definedName name="TABLE" localSheetId="2">Прилож_3!$A$9:$F$45</definedName>
    <definedName name="TABLE" localSheetId="3">Прилож_5!$A$8:$F$17</definedName>
    <definedName name="version">[2]Инструкция!$B$3</definedName>
    <definedName name="year">[1]source!$D$1</definedName>
    <definedName name="абонтв">#REF!</definedName>
    <definedName name="атств">#REF!</definedName>
    <definedName name="выррждтв">#REF!</definedName>
    <definedName name="газкоэфвндо50">#REF!</definedName>
    <definedName name="газкоэфвнот50">#REF!</definedName>
    <definedName name="газкоэфнед">#REF!</definedName>
    <definedName name="газкоэфсндо50">#REF!</definedName>
    <definedName name="газкоэфснот50">#REF!</definedName>
    <definedName name="газпереборвн">#REF!</definedName>
    <definedName name="газпереборсн">#REF!</definedName>
    <definedName name="газтвн">#REF!</definedName>
    <definedName name="газтсн">#REF!</definedName>
    <definedName name="Должность">[5]!Таблица11[#Data]</definedName>
    <definedName name="Доля">#REF!</definedName>
    <definedName name="допрасхтв">#REF!</definedName>
    <definedName name="_xlnm.Print_Titles" localSheetId="2">Прилож_3!$9:$9</definedName>
    <definedName name="_xlnm.Print_Titles" localSheetId="3">Прилож_5!$8:$9</definedName>
    <definedName name="заголовок">#REF!</definedName>
    <definedName name="инкоэфвндо50">#REF!</definedName>
    <definedName name="инкоэфвнот50">#REF!</definedName>
    <definedName name="инкоэфнед">#REF!</definedName>
    <definedName name="инкоэфсндо50">#REF!</definedName>
    <definedName name="инкоэфснот50">#REF!</definedName>
    <definedName name="инпереборвн">#REF!</definedName>
    <definedName name="инпереборсн">#REF!</definedName>
    <definedName name="интвн">#REF!</definedName>
    <definedName name="интсн">#REF!</definedName>
    <definedName name="Исполнитель">[5]!Таблица13[#Data]</definedName>
    <definedName name="колатств">#REF!</definedName>
    <definedName name="КоличествоПотребителей">[5]!Таблица6[#Data]</definedName>
    <definedName name="колтвоткл">#REF!</definedName>
    <definedName name="колтвржд">#REF!</definedName>
    <definedName name="колтвэнер">#REF!</definedName>
    <definedName name="колфорэмтв">#REF!</definedName>
    <definedName name="маржатв">#REF!</definedName>
    <definedName name="_xlnm.Print_Area" localSheetId="2">Прилож_3!$A$1:$F$107</definedName>
    <definedName name="_xlnm.Print_Area" localSheetId="3">Прилож_5!$A$1:$I$18</definedName>
    <definedName name="общие_выбытия">'[6]влад-таблица'!$F$88</definedName>
    <definedName name="отклГазвн">#REF!</definedName>
    <definedName name="отклГазсн">#REF!</definedName>
    <definedName name="отклИнввн">#REF!</definedName>
    <definedName name="отклИнвсн">#REF!</definedName>
    <definedName name="перединфтв">#REF!</definedName>
    <definedName name="Период">[5]!Таблица2[#Data]</definedName>
    <definedName name="Потери">[5]!Таблица10[#Data]</definedName>
    <definedName name="Потребитель">[5]!Таблица1[#Data]</definedName>
    <definedName name="Предлагаемые_для_утверждения_тарифы_на_эл.эн">#REF!</definedName>
    <definedName name="ПроцВыбр">'[7]По Концерну Эксп'!$P$7</definedName>
    <definedName name="процентрезерв">#REF!</definedName>
    <definedName name="прошлыйгод">#REF!</definedName>
    <definedName name="ПСФСК">[5]!Таблица7[#Data]</definedName>
    <definedName name="расчет">#REF!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региональной_абонентной_платы">#REF!</definedName>
    <definedName name="Регион">[8]!Таблица8[Регион]</definedName>
    <definedName name="резерв">#REF!</definedName>
    <definedName name="рпрп">#REF!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ебатств">#REF!</definedName>
    <definedName name="себотклонтв">#REF!</definedName>
    <definedName name="себтвэн">#REF!</definedName>
    <definedName name="себфортв">#REF!</definedName>
    <definedName name="СетеваяОрганизация">[5]!Таблица4[#Data]</definedName>
    <definedName name="сотв">#REF!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труктураФормы">#REF!</definedName>
    <definedName name="СубъектРФ">[5]!Таблица3[#Data]</definedName>
    <definedName name="т2п11">[9]Т2!$B$40</definedName>
    <definedName name="т6п5_1">[9]Т6!$B$12</definedName>
    <definedName name="т6п5_2">[9]Т6!$B$18</definedName>
    <definedName name="тватс">#REF!</definedName>
    <definedName name="твперед">#REF!</definedName>
    <definedName name="ФИО">[5]!Таблица12[#Data]</definedName>
    <definedName name="фортв">#REF!</definedName>
    <definedName name="форэмтв">#REF!</definedName>
    <definedName name="фсктв">#REF!</definedName>
    <definedName name="энкоэфдо50">#REF!</definedName>
    <definedName name="энкоэфнед">#REF!</definedName>
    <definedName name="энкоэфот50">#REF!</definedName>
    <definedName name="энкоэфсндо50">#REF!</definedName>
    <definedName name="энкоэфснот50">#REF!</definedName>
    <definedName name="энпереборвн">#REF!</definedName>
    <definedName name="энпереборсн">#REF!</definedName>
    <definedName name="энтвн">#REF!</definedName>
    <definedName name="энтсн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F68" i="1" l="1"/>
  <c r="H16" i="2" l="1"/>
  <c r="I16" i="2" s="1"/>
  <c r="H15" i="2"/>
  <c r="H14" i="2"/>
  <c r="F90" i="1"/>
  <c r="F87" i="1" s="1"/>
  <c r="F81" i="1"/>
  <c r="F65" i="1" l="1"/>
  <c r="F64" i="1"/>
  <c r="F99" i="1"/>
  <c r="F96" i="1"/>
  <c r="F104" i="1"/>
  <c r="F103" i="1"/>
  <c r="F69" i="1" l="1"/>
  <c r="I15" i="2" l="1"/>
  <c r="I14" i="2"/>
  <c r="H8" i="2"/>
  <c r="F8" i="2"/>
  <c r="D8" i="2"/>
  <c r="F98" i="1" l="1"/>
  <c r="F105" i="1" l="1"/>
  <c r="E90" i="1" l="1"/>
  <c r="E81" i="1"/>
  <c r="E78" i="1" s="1"/>
  <c r="E66" i="1"/>
  <c r="E63" i="1"/>
  <c r="B15" i="3"/>
  <c r="D90" i="1"/>
  <c r="D81" i="1"/>
  <c r="D78" i="1" s="1"/>
  <c r="D63" i="1"/>
  <c r="D66" i="1"/>
  <c r="E62" i="1" l="1"/>
  <c r="E10" i="1" s="1"/>
  <c r="D62" i="1"/>
  <c r="D10" i="1" s="1"/>
  <c r="F66" i="1" l="1"/>
  <c r="F63" i="1"/>
  <c r="F62" i="1" l="1"/>
  <c r="F10" i="1" s="1"/>
  <c r="F78" i="1"/>
  <c r="C6" i="2"/>
</calcChain>
</file>

<file path=xl/sharedStrings.xml><?xml version="1.0" encoding="utf-8"?>
<sst xmlns="http://schemas.openxmlformats.org/spreadsheetml/2006/main" count="299" uniqueCount="138">
  <si>
    <t>№ 
п/п</t>
  </si>
  <si>
    <t>Наименование показателей</t>
  </si>
  <si>
    <t>Единица измерения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</si>
  <si>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</si>
  <si>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</si>
  <si>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</si>
  <si>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</si>
  <si>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</si>
  <si>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</si>
  <si>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</si>
  <si>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</si>
  <si>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</si>
  <si>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</si>
  <si>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</si>
  <si>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</si>
  <si>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</si>
  <si>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
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</si>
  <si>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</si>
  <si>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</si>
  <si>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</si>
  <si>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
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</si>
  <si>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</si>
  <si>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</si>
  <si>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</si>
  <si>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
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</si>
  <si>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</si>
  <si>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</si>
  <si>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</si>
  <si>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
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</si>
  <si>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</si>
  <si>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</si>
  <si>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</si>
  <si>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
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</si>
  <si>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</si>
  <si>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</si>
  <si>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</si>
  <si>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</si>
  <si>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</si>
  <si>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</si>
  <si>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</si>
  <si>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</si>
  <si>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150 кВт</t>
  </si>
  <si>
    <t>от 150 кВт до 670 кВт</t>
  </si>
  <si>
    <t>от 670 кВт до 10 МВт</t>
  </si>
  <si>
    <t>не менее 10 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</si>
  <si>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</si>
  <si>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</si>
  <si>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</si>
  <si>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</si>
  <si>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2.</t>
  </si>
  <si>
    <t xml:space="preserve">Количество обслуживаемых договоров - всего </t>
  </si>
  <si>
    <t>2.1.</t>
  </si>
  <si>
    <t>с населением и приравненными к нему категориями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</si>
  <si>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</si>
  <si>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</si>
  <si>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</si>
  <si>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</si>
  <si>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</si>
  <si>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</si>
  <si>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 xml:space="preserve">Количество точек учета по обслуживаемым договорам - всего </t>
  </si>
  <si>
    <t>3.1.</t>
  </si>
  <si>
    <t>по населению и приравненными к нему категориями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</si>
  <si>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</si>
  <si>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</si>
  <si>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</si>
  <si>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</si>
  <si>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</si>
  <si>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</si>
  <si>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</si>
  <si>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</si>
  <si>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</si>
  <si>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</si>
  <si>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</si>
  <si>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</si>
  <si>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</si>
  <si>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</si>
  <si>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 рублей 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</si>
  <si>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</si>
  <si>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</si>
  <si>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</si>
  <si>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</si>
  <si>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</si>
  <si>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</si>
  <si>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</si>
  <si>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</si>
  <si>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</si>
  <si>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Чистая прибыль (убыток)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</si>
  <si>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</si>
  <si>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</si>
  <si>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</si>
  <si>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</si>
  <si>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</si>
  <si>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</si>
  <si>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t>Приложение № 5
к предложению о размере цен (тарифов), долгосрочных параметров регулирования</t>
  </si>
  <si>
    <t>Раздел 3. Цены (тарифы) по регулируемым видам деятельности организации</t>
  </si>
  <si>
    <t>Единица изменения</t>
  </si>
  <si>
    <t>1-е полу-годие</t>
  </si>
  <si>
    <t>2-е полу-годие</t>
  </si>
  <si>
    <t>руб./МВт·ч</t>
  </si>
  <si>
    <t>Для гарантирующих поставщиков</t>
  </si>
  <si>
    <t>величина сбытовой надбавки для тарифной группы потребителей "население" и приравненных к нему категорий потребителей</t>
  </si>
  <si>
    <t>3.3.</t>
  </si>
  <si>
    <t>доходность продаж для прочих потребителей: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</si>
  <si>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</si>
  <si>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</si>
  <si>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</si>
  <si>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</si>
  <si>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</si>
  <si>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</si>
  <si>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</si>
  <si>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</si>
  <si>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</si>
  <si>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</si>
  <si>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</si>
  <si>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Базовый период - год, предшествующий расчетному периоду регулирования.</t>
  </si>
  <si>
    <t>*</t>
  </si>
  <si>
    <t>Необходимая валовая выручка гарантирующего поставщика</t>
  </si>
  <si>
    <t>Общество с ограниченной ответственностью "СИНЕРГИЯ-Восток"</t>
  </si>
  <si>
    <t>ООО "СИНЕРГИЯ-Восток"</t>
  </si>
  <si>
    <t>Приложение N 1</t>
  </si>
  <si>
    <t>к стандартам раскрытия информации</t>
  </si>
  <si>
    <t>субъектами оптового и розничных</t>
  </si>
  <si>
    <t>к предложению о размере цен</t>
  </si>
  <si>
    <t>(тарифов), долгосрочных</t>
  </si>
  <si>
    <t>параметров регулирования</t>
  </si>
  <si>
    <t>Приложение N 3</t>
  </si>
  <si>
    <t>рынков электрической энергии,</t>
  </si>
  <si>
    <t xml:space="preserve">утв. постановлением Правительства РФ                                                               от 21 января 2004 г. № 24 
(в ред. от 17 сентября 2015 г.) 
утв. постановлением Правительства РФ                                                         от 21 января 2004 г. № 24 
(в ред. от 17 сентября 2015 г.) 
</t>
  </si>
  <si>
    <t>195221, г. Санкт-Петербург, пр. Маршала Блюхера, д. 45, литер А, помещение 15</t>
  </si>
  <si>
    <t>Поленок Наталья Сергеевна</t>
  </si>
  <si>
    <t>Фактические показатели 
за год, предшествующий базовому периоду (2020 год)</t>
  </si>
  <si>
    <t>Показатели, утвержденные 
на 2021 год</t>
  </si>
  <si>
    <t>Предложения 
на расчетный период регулирования (2022 год)</t>
  </si>
  <si>
    <t>Раздел 2. Основные показатели деятельности</t>
  </si>
  <si>
    <t>Sinergiyavostok@yandex.ru</t>
  </si>
  <si>
    <t>Предложение о размере цен (тарифов) на 2022 год                                                  Общества с ограниченной ответственностью "СИНЕРГИЯ-Восток" (ООО "СИНЕРГИЯ-Восток")</t>
  </si>
  <si>
    <t>Приморский край</t>
  </si>
  <si>
    <t>величина сбытовой надбавки для тарифной группы потребителей "сетевые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</si>
</sst>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  <numFmt numFmtId="167" formatCode="#,##0.00_ ;\-#,##0.00\ "/>
    <numFmt numFmtId="168" formatCode="0.0%"/>
  </numFmts>
  <fonts count="27" x14ac:knownFonts="1"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2"/>
      <color indexed="12"/>
      <name val="Times New Roman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indexed="8"/>
      <name val="Georgia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6" fillId="0" borderId="0"/>
    <xf numFmtId="0" fontId="14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20" fillId="0" borderId="2" applyBorder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23" fillId="0" borderId="0">
      <alignment horizontal="left"/>
    </xf>
    <xf numFmtId="0" fontId="6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4" fontId="26" fillId="2" borderId="0" applyBorder="0">
      <alignment horizontal="right"/>
    </xf>
  </cellStyleXfs>
  <cellXfs count="60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/>
    <xf numFmtId="0" fontId="5" fillId="0" borderId="0" xfId="2" applyFont="1"/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vertical="top"/>
    </xf>
    <xf numFmtId="9" fontId="13" fillId="0" borderId="0" xfId="2" applyNumberFormat="1" applyFont="1" applyAlignment="1">
      <alignment vertical="top"/>
    </xf>
    <xf numFmtId="0" fontId="3" fillId="0" borderId="0" xfId="2" applyFont="1"/>
    <xf numFmtId="0" fontId="2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 wrapText="1"/>
    </xf>
    <xf numFmtId="0" fontId="9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0" fontId="1" fillId="0" borderId="0" xfId="2"/>
    <xf numFmtId="0" fontId="14" fillId="0" borderId="0" xfId="4"/>
    <xf numFmtId="0" fontId="3" fillId="0" borderId="0" xfId="2" applyFont="1" applyFill="1" applyBorder="1"/>
    <xf numFmtId="0" fontId="3" fillId="0" borderId="0" xfId="2" applyFont="1" applyAlignment="1">
      <alignment horizontal="right"/>
    </xf>
    <xf numFmtId="0" fontId="12" fillId="0" borderId="1" xfId="3" applyFont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2" fillId="0" borderId="1" xfId="2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167" fontId="9" fillId="0" borderId="1" xfId="1" applyNumberFormat="1" applyFont="1" applyFill="1" applyBorder="1" applyAlignment="1">
      <alignment horizontal="right" vertic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left" vertical="center" wrapText="1" indent="1"/>
    </xf>
    <xf numFmtId="0" fontId="10" fillId="0" borderId="1" xfId="3" applyFont="1" applyFill="1" applyBorder="1" applyAlignment="1">
      <alignment horizontal="left" vertical="center" wrapText="1" indent="2"/>
    </xf>
    <xf numFmtId="167" fontId="2" fillId="0" borderId="1" xfId="1" applyNumberFormat="1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right" vertical="center"/>
    </xf>
    <xf numFmtId="0" fontId="2" fillId="0" borderId="1" xfId="2" applyFont="1" applyFill="1" applyBorder="1" applyAlignment="1">
      <alignment horizontal="right" vertical="center"/>
    </xf>
    <xf numFmtId="166" fontId="2" fillId="0" borderId="1" xfId="2" applyNumberFormat="1" applyFont="1" applyFill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right" vertical="center"/>
    </xf>
    <xf numFmtId="0" fontId="12" fillId="0" borderId="1" xfId="3" applyFont="1" applyFill="1" applyBorder="1" applyAlignment="1">
      <alignment horizontal="center" vertical="top" wrapText="1"/>
    </xf>
    <xf numFmtId="0" fontId="12" fillId="0" borderId="1" xfId="3" applyFont="1" applyFill="1" applyBorder="1" applyAlignment="1">
      <alignment horizontal="left" vertical="top" wrapText="1"/>
    </xf>
    <xf numFmtId="0" fontId="12" fillId="0" borderId="1" xfId="3" applyFont="1" applyFill="1" applyBorder="1" applyAlignment="1">
      <alignment horizontal="center" vertical="top"/>
    </xf>
    <xf numFmtId="0" fontId="12" fillId="0" borderId="1" xfId="3" applyFont="1" applyBorder="1" applyAlignment="1">
      <alignment horizontal="center" vertical="top" wrapText="1"/>
    </xf>
    <xf numFmtId="0" fontId="12" fillId="0" borderId="1" xfId="3" applyFont="1" applyBorder="1" applyAlignment="1">
      <alignment horizontal="left" vertical="top" wrapText="1"/>
    </xf>
    <xf numFmtId="166" fontId="2" fillId="0" borderId="1" xfId="1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7" fillId="0" borderId="0" xfId="2" applyFont="1" applyAlignment="1">
      <alignment vertical="center"/>
    </xf>
    <xf numFmtId="0" fontId="15" fillId="0" borderId="0" xfId="0" applyFont="1" applyAlignment="1">
      <alignment horizontal="right" wrapText="1"/>
    </xf>
    <xf numFmtId="49" fontId="2" fillId="0" borderId="1" xfId="1" applyNumberFormat="1" applyFont="1" applyFill="1" applyBorder="1" applyAlignment="1">
      <alignment horizontal="center" vertical="center"/>
    </xf>
    <xf numFmtId="4" fontId="9" fillId="0" borderId="1" xfId="2" applyNumberFormat="1" applyFont="1" applyFill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>
      <alignment horizontal="right" vertical="center"/>
    </xf>
    <xf numFmtId="10" fontId="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0" xfId="2" applyFont="1" applyFill="1" applyAlignment="1">
      <alignment horizontal="center" vertical="center"/>
    </xf>
    <xf numFmtId="0" fontId="3" fillId="0" borderId="0" xfId="2" applyFont="1" applyAlignment="1">
      <alignment horizontal="right" wrapText="1"/>
    </xf>
    <xf numFmtId="0" fontId="17" fillId="0" borderId="0" xfId="2" applyFont="1" applyAlignment="1">
      <alignment horizontal="center" wrapText="1"/>
    </xf>
    <xf numFmtId="0" fontId="12" fillId="0" borderId="1" xfId="3" applyFont="1" applyBorder="1" applyAlignment="1">
      <alignment horizontal="center" vertical="center" wrapText="1"/>
    </xf>
  </cellXfs>
  <cellStyles count="50">
    <cellStyle name="Гиперссылка" xfId="4" builtinId="8"/>
    <cellStyle name="Гиперссылка 2" xfId="6" xr:uid="{00000000-0005-0000-0000-000001000000}"/>
    <cellStyle name="Гиперссылка 3" xfId="7" xr:uid="{00000000-0005-0000-0000-000002000000}"/>
    <cellStyle name="Заголовок" xfId="8" xr:uid="{00000000-0005-0000-0000-000003000000}"/>
    <cellStyle name="ЗаголовокСтолбца" xfId="9" xr:uid="{00000000-0005-0000-0000-000004000000}"/>
    <cellStyle name="Обычный" xfId="0" builtinId="0"/>
    <cellStyle name="Обычный 10" xfId="5" xr:uid="{00000000-0005-0000-0000-000006000000}"/>
    <cellStyle name="Обычный 10 2" xfId="10" xr:uid="{00000000-0005-0000-0000-000007000000}"/>
    <cellStyle name="Обычный 10 3" xfId="11" xr:uid="{00000000-0005-0000-0000-000008000000}"/>
    <cellStyle name="Обычный 11" xfId="12" xr:uid="{00000000-0005-0000-0000-000009000000}"/>
    <cellStyle name="Обычный 11 2" xfId="13" xr:uid="{00000000-0005-0000-0000-00000A000000}"/>
    <cellStyle name="Обычный 11 3" xfId="14" xr:uid="{00000000-0005-0000-0000-00000B000000}"/>
    <cellStyle name="Обычный 12" xfId="15" xr:uid="{00000000-0005-0000-0000-00000C000000}"/>
    <cellStyle name="Обычный 13" xfId="16" xr:uid="{00000000-0005-0000-0000-00000D000000}"/>
    <cellStyle name="Обычный 19" xfId="2" xr:uid="{00000000-0005-0000-0000-00000E000000}"/>
    <cellStyle name="Обычный 2" xfId="17" xr:uid="{00000000-0005-0000-0000-00000F000000}"/>
    <cellStyle name="Обычный 2 16" xfId="18" xr:uid="{00000000-0005-0000-0000-000010000000}"/>
    <cellStyle name="Обычный 2 2" xfId="19" xr:uid="{00000000-0005-0000-0000-000011000000}"/>
    <cellStyle name="Обычный 2 2 2" xfId="20" xr:uid="{00000000-0005-0000-0000-000012000000}"/>
    <cellStyle name="Обычный 2 2 3" xfId="21" xr:uid="{00000000-0005-0000-0000-000013000000}"/>
    <cellStyle name="Обычный 2 3" xfId="22" xr:uid="{00000000-0005-0000-0000-000014000000}"/>
    <cellStyle name="Обычный 2 3 2" xfId="23" xr:uid="{00000000-0005-0000-0000-000015000000}"/>
    <cellStyle name="Обычный 2_ПЛАН 2015_для направления в РЭК" xfId="24" xr:uid="{00000000-0005-0000-0000-000016000000}"/>
    <cellStyle name="Обычный 3" xfId="25" xr:uid="{00000000-0005-0000-0000-000017000000}"/>
    <cellStyle name="Обычный 3 2" xfId="26" xr:uid="{00000000-0005-0000-0000-000018000000}"/>
    <cellStyle name="Обычный 3 3" xfId="27" xr:uid="{00000000-0005-0000-0000-000019000000}"/>
    <cellStyle name="Обычный 4" xfId="28" xr:uid="{00000000-0005-0000-0000-00001A000000}"/>
    <cellStyle name="Обычный 4 2" xfId="29" xr:uid="{00000000-0005-0000-0000-00001B000000}"/>
    <cellStyle name="Обычный 4 2 2" xfId="30" xr:uid="{00000000-0005-0000-0000-00001C000000}"/>
    <cellStyle name="Обычный 4 2 3" xfId="31" xr:uid="{00000000-0005-0000-0000-00001D000000}"/>
    <cellStyle name="Обычный 4 3" xfId="32" xr:uid="{00000000-0005-0000-0000-00001E000000}"/>
    <cellStyle name="Обычный 5" xfId="33" xr:uid="{00000000-0005-0000-0000-00001F000000}"/>
    <cellStyle name="Обычный 5 2" xfId="34" xr:uid="{00000000-0005-0000-0000-000020000000}"/>
    <cellStyle name="Обычный 5 3" xfId="35" xr:uid="{00000000-0005-0000-0000-000021000000}"/>
    <cellStyle name="Обычный 6" xfId="36" xr:uid="{00000000-0005-0000-0000-000022000000}"/>
    <cellStyle name="Обычный 6 2" xfId="37" xr:uid="{00000000-0005-0000-0000-000023000000}"/>
    <cellStyle name="Обычный 6 3" xfId="38" xr:uid="{00000000-0005-0000-0000-000024000000}"/>
    <cellStyle name="Обычный 7" xfId="39" xr:uid="{00000000-0005-0000-0000-000025000000}"/>
    <cellStyle name="Обычный 7 2" xfId="40" xr:uid="{00000000-0005-0000-0000-000026000000}"/>
    <cellStyle name="Обычный 7 3" xfId="41" xr:uid="{00000000-0005-0000-0000-000027000000}"/>
    <cellStyle name="Обычный 8" xfId="42" xr:uid="{00000000-0005-0000-0000-000028000000}"/>
    <cellStyle name="Обычный 8 2" xfId="43" xr:uid="{00000000-0005-0000-0000-000029000000}"/>
    <cellStyle name="Обычный 8 3" xfId="44" xr:uid="{00000000-0005-0000-0000-00002A000000}"/>
    <cellStyle name="Обычный 9" xfId="45" xr:uid="{00000000-0005-0000-0000-00002B000000}"/>
    <cellStyle name="Обычный_стр.1_5" xfId="3" xr:uid="{00000000-0005-0000-0000-00002C000000}"/>
    <cellStyle name="Процентный 2" xfId="46" xr:uid="{00000000-0005-0000-0000-00002D000000}"/>
    <cellStyle name="Стиль 1" xfId="47" xr:uid="{00000000-0005-0000-0000-00002E000000}"/>
    <cellStyle name="Финансовый" xfId="1" builtinId="3"/>
    <cellStyle name="Финансовый 2" xfId="48" xr:uid="{00000000-0005-0000-0000-000030000000}"/>
    <cellStyle name="Формула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~1/nesel/LOCALS~1/Temp/C.Lotus.Notes.Data/&#1055;&#1077;&#1088;&#1077;&#1090;&#1086;&#1082;&#1080;%20&#1076;&#1077;&#1082;&#1072;&#1073;&#1088;&#1100;/pereto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3;&#1099;&#1090;&#1086;&#1074;&#1099;&#1077;%20&#1085;&#1072;&#1076;&#1073;&#1072;&#1074;&#1082;&#108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3;&#1099;&#1090;&#1086;&#1074;&#1099;&#1077;%20&#1085;&#1072;&#1076;&#1073;&#1072;&#1074;&#1082;&#1080;%20&#1087;&#1086;&#1083;&#1089;&#1077;&#1076;&#1085;&#1080;&#1081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73_483/AppData/Local/Microsoft/Windows/INetCache/Content.Outlook/Q7CTARPE/&#1057;&#1073;&#1099;&#1090;&#1086;&#1074;&#1099;&#1077;%20&#1085;&#1072;&#1076;&#1073;&#1072;&#1074;&#1082;&#1080;%20&#1061;&#1072;&#1073;&#1072;&#1088;&#1086;&#1074;&#108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nts%20and%20Settings/petrova/Local%20Settings/Temporary%20Internet%20Files/Content.Outlook/QOW4EGQG/FORM3.2014_&#1042;&#1083;&#1072;&#1076;&#1080;&#1084;&#1080;&#1088;_&#1079;&#1072;&#1103;&#1074;&#1082;&#1072;%202%20(v2.0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nts%20and%20Settings/petrova/Local%20Settings/Temporary%20Internet%20Files/Content.Outlook/QOW4EGQG/2014_05_27_BP_calc_AUTO_20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Tariffs/&#1058;&#1072;&#1088;&#1080;&#1092;&#1099;/&#1055;&#1086;&#1090;&#1088;&#1077;&#1073;&#1080;&#1090;&#1077;&#1083;&#1080;/2013%20&#1075;&#1086;&#1076;/&#1052;&#1091;&#1088;&#1084;&#1072;&#1085;&#1089;&#1082;/&#1041;&#1040;&#1051;&#1040;&#1053;&#1057;&#1067;/&#1047;&#1072;&#1103;&#1074;&#1083;&#1077;&#1085;&#1086;/&#1056;&#1040;&#1057;&#1063;&#1045;&#1058;&#1053;&#1067;&#1049;%20&#1060;&#1040;&#1049;&#1051;_&#1052;&#1091;&#1088;&#1084;&#1072;&#1085;&#1089;&#1082;&#1072;&#1103;%20&#1086;&#1073;&#1083;&#1072;&#1089;&#1090;&#1100;_&#1079;&#1072;&#1103;&#1074;&#1082;&#1072;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ASH\AZR\OCT99\TODAY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80;%20&#1087;&#1086;&#1083;&#1100;&#1079;&#1086;&#1074;&#1072;&#1090;&#1077;&#1083;&#1077;&#1081;\Documents%20and%20Settings\skvortsov\Local%20Settings\Temporary%20Internet%20Files\Content.IE5\RNPVB1OW\_&#1056;&#1072;&#1089;&#1095;&#1105;&#1090;&#1099;%20&#1055;&#1072;&#1095;&#1086;&#1083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&#1054;&#1090;&#1076;&#1077;&#1083;%20&#1073;&#1072;&#1083;&#1072;&#1085;&#1089;&#1086;&#1074;/&#1054;&#1041;&#1066;&#1045;&#1052;&#1067;/2012%20&#1075;&#1086;&#1076;/&#1054;&#1041;&#1066;&#1045;&#1052;&#1067;_&#1055;&#1051;&#1040;&#1053;%202012_&#1056;&#1045;&#1040;&#1051;&#1048;&#1047;&#1040;&#1062;&#1048;&#1071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GMTarif301/Tar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source"/>
      <sheetName val="Ведомость1"/>
      <sheetName val="Ведомость2"/>
      <sheetName val="заполнение"/>
    </sheetNames>
    <sheetDataSet>
      <sheetData sheetId="0" refreshError="1"/>
      <sheetData sheetId="1" refreshError="1">
        <row r="1">
          <cell r="B1">
            <v>10</v>
          </cell>
          <cell r="D1">
            <v>2003</v>
          </cell>
        </row>
        <row r="13">
          <cell r="A13">
            <v>12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3.6."/>
      <sheetName val="3.6.(2)"/>
      <sheetName val="3.7."/>
      <sheetName val="3.8."/>
      <sheetName val="3.9."/>
      <sheetName val="3.10."/>
      <sheetName val="3.11."/>
      <sheetName val="3.12."/>
      <sheetName val="прибыль"/>
      <sheetName val="объемы"/>
      <sheetName val="Смета 2022"/>
      <sheetName val="мой расчет"/>
    </sheetNames>
    <sheetDataSet>
      <sheetData sheetId="0">
        <row r="9">
          <cell r="E9">
            <v>68565326.701329023</v>
          </cell>
        </row>
        <row r="11">
          <cell r="E11">
            <v>2195744.89</v>
          </cell>
        </row>
        <row r="12">
          <cell r="E12">
            <v>70761071.591329023</v>
          </cell>
        </row>
      </sheetData>
      <sheetData sheetId="1"/>
      <sheetData sheetId="2"/>
      <sheetData sheetId="3"/>
      <sheetData sheetId="4">
        <row r="21">
          <cell r="F21">
            <v>0.15180000000000002</v>
          </cell>
        </row>
      </sheetData>
      <sheetData sheetId="5"/>
      <sheetData sheetId="6">
        <row r="21">
          <cell r="F21">
            <v>0.13952000000000001</v>
          </cell>
        </row>
      </sheetData>
      <sheetData sheetId="7"/>
      <sheetData sheetId="8">
        <row r="21">
          <cell r="F21">
            <v>9.5039999999999999E-2</v>
          </cell>
        </row>
      </sheetData>
      <sheetData sheetId="9"/>
      <sheetData sheetId="10">
        <row r="20">
          <cell r="T20">
            <v>302585</v>
          </cell>
          <cell r="U20">
            <v>304825</v>
          </cell>
        </row>
      </sheetData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3.6."/>
      <sheetName val="3.6.(2)"/>
      <sheetName val="3.7."/>
      <sheetName val="3.8."/>
      <sheetName val="3.9."/>
      <sheetName val="3.10."/>
      <sheetName val="3.11."/>
      <sheetName val="3.12."/>
      <sheetName val="прибыль"/>
      <sheetName val="объемы"/>
      <sheetName val="Смета 2022"/>
      <sheetName val="мой расчет"/>
      <sheetName val="мой расчет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V21">
            <v>12000</v>
          </cell>
          <cell r="W21">
            <v>12000</v>
          </cell>
        </row>
      </sheetData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3.6."/>
      <sheetName val="3.6.(2)"/>
      <sheetName val="3.7."/>
      <sheetName val="3.8."/>
      <sheetName val="3.9."/>
      <sheetName val="3.10."/>
      <sheetName val="3.11."/>
      <sheetName val="3.12."/>
      <sheetName val="Смета 2022"/>
      <sheetName val="прибыль"/>
      <sheetName val="смета"/>
      <sheetName val="объемы"/>
      <sheetName val="Транс"/>
      <sheetName val="Проминвест"/>
    </sheetNames>
    <sheetDataSet>
      <sheetData sheetId="0">
        <row r="13">
          <cell r="E13">
            <v>70261164.927580789</v>
          </cell>
        </row>
      </sheetData>
      <sheetData sheetId="1"/>
      <sheetData sheetId="2"/>
      <sheetData sheetId="3"/>
      <sheetData sheetId="4">
        <row r="21">
          <cell r="F21">
            <v>0.15180000000000002</v>
          </cell>
        </row>
      </sheetData>
      <sheetData sheetId="5"/>
      <sheetData sheetId="6">
        <row r="21">
          <cell r="F21">
            <v>0.13952000000000001</v>
          </cell>
        </row>
      </sheetData>
      <sheetData sheetId="7"/>
      <sheetData sheetId="8"/>
      <sheetData sheetId="9">
        <row r="52">
          <cell r="C52">
            <v>67706648.662612215</v>
          </cell>
        </row>
      </sheetData>
      <sheetData sheetId="10"/>
      <sheetData sheetId="11"/>
      <sheetData sheetId="12">
        <row r="22">
          <cell r="T22">
            <v>18540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modList02"/>
      <sheetName val="Инструкция"/>
      <sheetName val="Обновление"/>
      <sheetName val="Лог обновления"/>
      <sheetName val="Выбор субъекта РФ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modProv"/>
      <sheetName val="et_union_ver"/>
      <sheetName val="et_union_hor"/>
      <sheetName val="modReestr"/>
      <sheetName val="modfrmReestr"/>
      <sheetName val="modfrmReestrGTP"/>
      <sheetName val="TEHSHEET"/>
      <sheetName val="modUpdTemplMain"/>
      <sheetName val="AllSheetsInThisWorkbook"/>
      <sheetName val="REESTR_GTP"/>
      <sheetName val="REESTR_ORG"/>
      <sheetName val="modClassifierValidate"/>
      <sheetName val="modHyp"/>
      <sheetName val="modList01"/>
      <sheetName val="FORM3"/>
    </sheetNames>
    <sheetDataSet>
      <sheetData sheetId="0" refreshError="1"/>
      <sheetData sheetId="1" refreshError="1"/>
      <sheetData sheetId="2">
        <row r="3">
          <cell r="B3" t="str">
            <v>Версия 2.0</v>
          </cell>
        </row>
      </sheetData>
      <sheetData sheetId="3" refreshError="1"/>
      <sheetData sheetId="4" refreshError="1"/>
      <sheetData sheetId="5" refreshError="1"/>
      <sheetData sheetId="6">
        <row r="7">
          <cell r="F7" t="str">
            <v>Владимирская область</v>
          </cell>
        </row>
        <row r="9">
          <cell r="F9">
            <v>2014</v>
          </cell>
        </row>
        <row r="11">
          <cell r="F11" t="str">
            <v>ООО "РУСЭНЕРГОСБЫТ"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">
          <cell r="B2" t="str">
            <v>Электростанция оптового рынка</v>
          </cell>
        </row>
        <row r="3">
          <cell r="B3" t="str">
            <v>Атомная электростанция</v>
          </cell>
        </row>
        <row r="4">
          <cell r="B4" t="str">
            <v>Электростанция розничного рынка, котельные и электробойлерные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GTP"/>
      <sheetName val="BD.Whole_market"/>
      <sheetName val="BD.Unreg_price"/>
      <sheetName val="Cons_&amp;_Tariff"/>
      <sheetName val="EN_all"/>
      <sheetName val="CAP_all"/>
      <sheetName val="KOM_unb"/>
      <sheetName val="Whole_market"/>
      <sheetName val="Pivot_for_price"/>
      <sheetName val="Koeff_for_local_GS"/>
      <sheetName val="Price_ATS"/>
      <sheetName val="Interval_price"/>
      <sheetName val="RZHD_Price"/>
      <sheetName val="New_consum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рточка документа"/>
      <sheetName val="Форма 3"/>
      <sheetName val="Форма 9.1"/>
      <sheetName val="АО-энерго"/>
      <sheetName val="АО-энерго прочие"/>
      <sheetName val="Форма БП"/>
      <sheetName val="Факт свод"/>
      <sheetName val="ОЖД план 2013"/>
      <sheetName val="План 2013 реализация"/>
      <sheetName val="Аб сам опл услугу"/>
      <sheetName val="Источник информации"/>
      <sheetName val="Эффективность свод"/>
      <sheetName val="Эффективность"/>
      <sheetName val="Факт 2011 реализация"/>
      <sheetName val="Население 2011"/>
      <sheetName val="Население 2013"/>
      <sheetName val="Бюдж. потребители 2011"/>
      <sheetName val="Бюдж. потребители 2013"/>
      <sheetName val="РАСЧЕТНЫЙ ФАЙЛ_Мурманская облас"/>
    </sheetNames>
    <sheetDataSet>
      <sheetData sheetId="0">
        <row r="3">
          <cell r="B3" t="str">
            <v>Мурманская область</v>
          </cell>
        </row>
      </sheetData>
      <sheetData sheetId="1">
        <row r="4">
          <cell r="B4" t="str">
            <v>Основной</v>
          </cell>
        </row>
      </sheetData>
      <sheetData sheetId="2" refreshError="1"/>
      <sheetData sheetId="3"/>
      <sheetData sheetId="4" refreshError="1"/>
      <sheetData sheetId="5">
        <row r="1">
          <cell r="E1" t="str">
            <v>Категория 
потребителя</v>
          </cell>
        </row>
      </sheetData>
      <sheetData sheetId="6">
        <row r="1">
          <cell r="E1" t="str">
            <v>Категория 
потребителя</v>
          </cell>
        </row>
      </sheetData>
      <sheetData sheetId="7" refreshError="1"/>
      <sheetData sheetId="8">
        <row r="409">
          <cell r="H409">
            <v>10578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лад-таблица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влад_таблица"/>
      <sheetName val="Регионы"/>
      <sheetName val="Лист1"/>
    </sheetNames>
    <sheetDataSet>
      <sheetData sheetId="0" refreshError="1">
        <row r="88">
          <cell r="F8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ИАС РЭА"/>
      <sheetName val="По Концерну Эксп"/>
      <sheetName val="Белоярская"/>
      <sheetName val="Волгодонская"/>
      <sheetName val="Нововоронежская"/>
      <sheetName val="Билибинская"/>
      <sheetName val="Балаковская"/>
      <sheetName val="Курская"/>
      <sheetName val="Ленинградская"/>
      <sheetName val="Калининская"/>
      <sheetName val="Смоленская"/>
      <sheetName val="Кольская"/>
      <sheetName val="ЦентрАпп"/>
      <sheetName val="Титул"/>
      <sheetName val="Вспом"/>
      <sheetName val="Словарь"/>
      <sheetName val="Бухгалтерский баланс "/>
      <sheetName val="2002(v2)"/>
    </sheetNames>
    <sheetDataSet>
      <sheetData sheetId="0" refreshError="1"/>
      <sheetData sheetId="1" refreshError="1">
        <row r="7">
          <cell r="P7">
            <v>1.054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РЖД"/>
      <sheetName val="База Тандер"/>
      <sheetName val="База Новые потребители"/>
      <sheetName val="База Тандер_ред.баланс"/>
      <sheetName val="База Новые потр_ред. баланс"/>
      <sheetName val="Названия регионов"/>
      <sheetName val="Свод РЖД"/>
      <sheetName val="ОБЪЕМЫ_ПЛАН 2012_РЕАЛИЗАЦИЯ"/>
      <sheetName val="Источник информации"/>
      <sheetName val="Список"/>
    </sheetNames>
    <sheetDataSet>
      <sheetData sheetId="0">
        <row r="2">
          <cell r="C2" t="str">
            <v>Западно-Сибирская ЖД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Полезный отпуск"/>
      <sheetName val="Справочники"/>
      <sheetName val="влад-таблиц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40">
          <cell r="B40" t="str">
            <v>Полезный отпуск электроэнергии ЭСО, всего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nergiyavostok@yandex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E20" sqref="E20"/>
    </sheetView>
  </sheetViews>
  <sheetFormatPr defaultRowHeight="12.75" x14ac:dyDescent="0.2"/>
  <cols>
    <col min="6" max="6" width="22.42578125" customWidth="1"/>
  </cols>
  <sheetData>
    <row r="1" spans="1:6" ht="15" x14ac:dyDescent="0.25">
      <c r="A1" s="42"/>
      <c r="B1" s="42"/>
      <c r="C1" s="42"/>
      <c r="D1" s="42"/>
      <c r="E1" s="42"/>
      <c r="F1" s="43" t="s">
        <v>119</v>
      </c>
    </row>
    <row r="2" spans="1:6" ht="15" x14ac:dyDescent="0.25">
      <c r="A2" s="42"/>
      <c r="B2" s="42"/>
      <c r="C2" s="42"/>
      <c r="D2" s="42"/>
      <c r="E2" s="42"/>
      <c r="F2" s="43" t="s">
        <v>120</v>
      </c>
    </row>
    <row r="3" spans="1:6" ht="15" x14ac:dyDescent="0.25">
      <c r="A3" s="42"/>
      <c r="B3" s="42"/>
      <c r="C3" s="42"/>
      <c r="D3" s="42"/>
      <c r="E3" s="42"/>
      <c r="F3" s="43" t="s">
        <v>121</v>
      </c>
    </row>
    <row r="4" spans="1:6" ht="15" x14ac:dyDescent="0.25">
      <c r="A4" s="42"/>
      <c r="B4" s="42"/>
      <c r="C4" s="42"/>
      <c r="D4" s="42"/>
      <c r="E4" s="42"/>
      <c r="F4" s="43" t="s">
        <v>126</v>
      </c>
    </row>
    <row r="5" spans="1:6" ht="116.25" customHeight="1" x14ac:dyDescent="0.2">
      <c r="A5" s="54" t="s">
        <v>127</v>
      </c>
      <c r="B5" s="54"/>
      <c r="C5" s="54"/>
      <c r="D5" s="54"/>
      <c r="E5" s="54"/>
      <c r="F5" s="54"/>
    </row>
    <row r="6" spans="1:6" ht="15" x14ac:dyDescent="0.25">
      <c r="A6" s="45"/>
      <c r="B6" s="45"/>
      <c r="C6" s="45"/>
      <c r="D6" s="45"/>
      <c r="E6" s="45"/>
      <c r="F6" s="45"/>
    </row>
    <row r="7" spans="1:6" ht="62.25" customHeight="1" x14ac:dyDescent="0.2">
      <c r="A7" s="53" t="s">
        <v>135</v>
      </c>
      <c r="B7" s="53"/>
      <c r="C7" s="53"/>
      <c r="D7" s="53"/>
      <c r="E7" s="53"/>
      <c r="F7" s="53"/>
    </row>
  </sheetData>
  <mergeCells count="2">
    <mergeCell ref="A7:F7"/>
    <mergeCell ref="A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B25" sqref="B25"/>
    </sheetView>
  </sheetViews>
  <sheetFormatPr defaultColWidth="9.140625" defaultRowHeight="12.75" x14ac:dyDescent="0.2"/>
  <cols>
    <col min="1" max="1" width="41" style="15" bestFit="1" customWidth="1"/>
    <col min="2" max="2" width="31.28515625" style="15" customWidth="1"/>
    <col min="3" max="16384" width="9.140625" style="15"/>
  </cols>
  <sheetData>
    <row r="1" spans="1:6" ht="15" x14ac:dyDescent="0.25">
      <c r="F1" s="43" t="s">
        <v>119</v>
      </c>
    </row>
    <row r="2" spans="1:6" ht="15" x14ac:dyDescent="0.25">
      <c r="F2" s="43" t="s">
        <v>122</v>
      </c>
    </row>
    <row r="3" spans="1:6" ht="15" x14ac:dyDescent="0.25">
      <c r="F3" s="43" t="s">
        <v>123</v>
      </c>
    </row>
    <row r="4" spans="1:6" ht="15" x14ac:dyDescent="0.25">
      <c r="F4" s="43" t="s">
        <v>124</v>
      </c>
    </row>
    <row r="7" spans="1:6" ht="16.5" x14ac:dyDescent="0.2">
      <c r="B7" s="44" t="s">
        <v>103</v>
      </c>
    </row>
    <row r="8" spans="1:6" ht="16.5" x14ac:dyDescent="0.2">
      <c r="A8" s="14"/>
    </row>
    <row r="9" spans="1:6" ht="15.75" x14ac:dyDescent="0.25">
      <c r="A9" s="1" t="s">
        <v>104</v>
      </c>
      <c r="B9" s="2" t="s">
        <v>117</v>
      </c>
    </row>
    <row r="10" spans="1:6" ht="15.75" x14ac:dyDescent="0.25">
      <c r="A10" s="1"/>
      <c r="B10" s="2"/>
    </row>
    <row r="11" spans="1:6" ht="15.75" x14ac:dyDescent="0.25">
      <c r="A11" s="1" t="s">
        <v>105</v>
      </c>
      <c r="B11" s="2" t="s">
        <v>118</v>
      </c>
    </row>
    <row r="12" spans="1:6" ht="15.75" x14ac:dyDescent="0.25">
      <c r="A12" s="1"/>
      <c r="B12" s="2"/>
    </row>
    <row r="13" spans="1:6" ht="15.75" x14ac:dyDescent="0.25">
      <c r="A13" s="1" t="s">
        <v>106</v>
      </c>
      <c r="B13" s="2" t="s">
        <v>128</v>
      </c>
    </row>
    <row r="14" spans="1:6" ht="15.75" x14ac:dyDescent="0.25">
      <c r="A14" s="1"/>
      <c r="B14" s="2"/>
    </row>
    <row r="15" spans="1:6" ht="15.75" x14ac:dyDescent="0.25">
      <c r="A15" s="1" t="s">
        <v>107</v>
      </c>
      <c r="B15" s="2" t="str">
        <f>B13</f>
        <v>195221, г. Санкт-Петербург, пр. Маршала Блюхера, д. 45, литер А, помещение 15</v>
      </c>
    </row>
    <row r="16" spans="1:6" ht="15.75" x14ac:dyDescent="0.25">
      <c r="A16" s="1"/>
      <c r="B16" s="2"/>
    </row>
    <row r="17" spans="1:2" ht="15.75" x14ac:dyDescent="0.25">
      <c r="A17" s="1" t="s">
        <v>108</v>
      </c>
      <c r="B17" s="20">
        <v>2543087424</v>
      </c>
    </row>
    <row r="18" spans="1:2" ht="15.75" x14ac:dyDescent="0.25">
      <c r="A18" s="1"/>
      <c r="B18" s="2"/>
    </row>
    <row r="19" spans="1:2" ht="15.75" x14ac:dyDescent="0.25">
      <c r="A19" s="1" t="s">
        <v>109</v>
      </c>
      <c r="B19" s="20">
        <v>780401001</v>
      </c>
    </row>
    <row r="20" spans="1:2" ht="15.75" x14ac:dyDescent="0.25">
      <c r="A20" s="1"/>
      <c r="B20" s="20"/>
    </row>
    <row r="21" spans="1:2" ht="15.75" x14ac:dyDescent="0.25">
      <c r="A21" s="1" t="s">
        <v>110</v>
      </c>
      <c r="B21" s="2" t="s">
        <v>129</v>
      </c>
    </row>
    <row r="22" spans="1:2" ht="15.75" x14ac:dyDescent="0.25">
      <c r="A22" s="1"/>
      <c r="B22" s="2"/>
    </row>
    <row r="23" spans="1:2" ht="15.75" x14ac:dyDescent="0.2">
      <c r="A23" s="1" t="s">
        <v>111</v>
      </c>
      <c r="B23" s="16" t="s">
        <v>134</v>
      </c>
    </row>
    <row r="24" spans="1:2" ht="15.75" x14ac:dyDescent="0.25">
      <c r="A24" s="1"/>
      <c r="B24" s="2"/>
    </row>
    <row r="25" spans="1:2" ht="15.75" x14ac:dyDescent="0.25">
      <c r="A25" s="1" t="s">
        <v>112</v>
      </c>
      <c r="B25" s="20">
        <v>89247313201</v>
      </c>
    </row>
    <row r="26" spans="1:2" ht="15.75" x14ac:dyDescent="0.25">
      <c r="A26" s="1"/>
      <c r="B26" s="2"/>
    </row>
    <row r="27" spans="1:2" ht="15.75" x14ac:dyDescent="0.25">
      <c r="A27" s="1" t="s">
        <v>113</v>
      </c>
      <c r="B27" s="2"/>
    </row>
  </sheetData>
  <hyperlinks>
    <hyperlink ref="B23" r:id="rId1" xr:uid="{00000000-0004-0000-0100-000000000000}"/>
  </hyperlinks>
  <pageMargins left="0.7" right="0.7" top="0.75" bottom="0.75" header="0.3" footer="0.3"/>
  <pageSetup paperSize="9" scale="8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8"/>
  <sheetViews>
    <sheetView view="pageBreakPreview" zoomScale="80" zoomScaleSheetLayoutView="80" workbookViewId="0">
      <pane xSplit="3" ySplit="9" topLeftCell="D86" activePane="bottomRight" state="frozen"/>
      <selection activeCell="B26" sqref="B26"/>
      <selection pane="topRight" activeCell="B26" sqref="B26"/>
      <selection pane="bottomLeft" activeCell="B26" sqref="B26"/>
      <selection pane="bottomRight" activeCell="F96" sqref="F96"/>
    </sheetView>
  </sheetViews>
  <sheetFormatPr defaultColWidth="9.140625" defaultRowHeight="15.75" x14ac:dyDescent="0.2"/>
  <cols>
    <col min="1" max="1" width="9.7109375" style="8" customWidth="1"/>
    <col min="2" max="2" width="53.5703125" style="8" customWidth="1"/>
    <col min="3" max="3" width="12.28515625" style="8" customWidth="1"/>
    <col min="4" max="5" width="27.5703125" style="8" customWidth="1"/>
    <col min="6" max="6" width="24.140625" style="8" customWidth="1"/>
    <col min="7" max="16384" width="9.140625" style="8"/>
  </cols>
  <sheetData>
    <row r="1" spans="1:6" ht="12" customHeight="1" x14ac:dyDescent="0.25">
      <c r="F1" s="43" t="s">
        <v>125</v>
      </c>
    </row>
    <row r="2" spans="1:6" x14ac:dyDescent="0.25">
      <c r="F2" s="43" t="s">
        <v>122</v>
      </c>
    </row>
    <row r="3" spans="1:6" x14ac:dyDescent="0.25">
      <c r="F3" s="43" t="s">
        <v>123</v>
      </c>
    </row>
    <row r="4" spans="1:6" x14ac:dyDescent="0.25">
      <c r="F4" s="43" t="s">
        <v>124</v>
      </c>
    </row>
    <row r="5" spans="1:6" x14ac:dyDescent="0.25">
      <c r="F5" s="43"/>
    </row>
    <row r="6" spans="1:6" ht="16.5" x14ac:dyDescent="0.2">
      <c r="A6" s="55" t="s">
        <v>133</v>
      </c>
      <c r="B6" s="56"/>
      <c r="C6" s="56"/>
      <c r="D6" s="56"/>
      <c r="E6" s="56"/>
      <c r="F6" s="56"/>
    </row>
    <row r="7" spans="1:6" x14ac:dyDescent="0.2">
      <c r="C7" s="9" t="s">
        <v>136</v>
      </c>
    </row>
    <row r="9" spans="1:6" s="10" customFormat="1" ht="75" customHeight="1" x14ac:dyDescent="0.2">
      <c r="A9" s="21" t="s">
        <v>0</v>
      </c>
      <c r="B9" s="21" t="s">
        <v>1</v>
      </c>
      <c r="C9" s="21" t="s">
        <v>2</v>
      </c>
      <c r="D9" s="21" t="s">
        <v>130</v>
      </c>
      <c r="E9" s="21" t="s">
        <v>131</v>
      </c>
      <c r="F9" s="21" t="s">
        <v>132</v>
      </c>
    </row>
    <row r="10" spans="1:6" s="11" customFormat="1" ht="31.5" x14ac:dyDescent="0.2">
      <c r="A10" s="22" t="s">
        <v>3</v>
      </c>
      <c r="B10" s="23" t="s">
        <v>4</v>
      </c>
      <c r="C10" s="22"/>
      <c r="D10" s="25">
        <f>D62</f>
        <v>0</v>
      </c>
      <c r="E10" s="25">
        <f t="shared" ref="E10:F10" si="0">E62</f>
        <v>0</v>
      </c>
      <c r="F10" s="25">
        <f t="shared" si="0"/>
        <v>631.41</v>
      </c>
    </row>
    <row r="11" spans="1:6" x14ac:dyDescent="0.2">
      <c r="A11" s="26"/>
      <c r="B11" s="27" t="s">
        <v>5</v>
      </c>
      <c r="C11" s="26"/>
      <c r="D11" s="28"/>
      <c r="E11" s="28"/>
      <c r="F11" s="28"/>
    </row>
    <row r="12" spans="1:6" s="11" customFormat="1" ht="31.5" x14ac:dyDescent="0.2">
      <c r="A12" s="22" t="s">
        <v>6</v>
      </c>
      <c r="B12" s="23" t="s">
        <v>7</v>
      </c>
      <c r="C12" s="22" t="s">
        <v>8</v>
      </c>
      <c r="D12" s="24">
        <v>0</v>
      </c>
      <c r="E12" s="24">
        <v>0</v>
      </c>
      <c r="F12" s="24">
        <v>0</v>
      </c>
    </row>
    <row r="13" spans="1:6" x14ac:dyDescent="0.2">
      <c r="A13" s="26" t="s">
        <v>9</v>
      </c>
      <c r="B13" s="29" t="s">
        <v>10</v>
      </c>
      <c r="C13" s="26" t="s">
        <v>8</v>
      </c>
      <c r="D13" s="28">
        <v>0</v>
      </c>
      <c r="E13" s="28">
        <v>0</v>
      </c>
      <c r="F13" s="28">
        <v>0</v>
      </c>
    </row>
    <row r="14" spans="1:6" x14ac:dyDescent="0.2">
      <c r="A14" s="26"/>
      <c r="B14" s="30" t="s">
        <v>11</v>
      </c>
      <c r="C14" s="26" t="s">
        <v>8</v>
      </c>
      <c r="D14" s="28">
        <v>0</v>
      </c>
      <c r="E14" s="28">
        <v>0</v>
      </c>
      <c r="F14" s="28">
        <v>0</v>
      </c>
    </row>
    <row r="15" spans="1:6" x14ac:dyDescent="0.2">
      <c r="A15" s="26"/>
      <c r="B15" s="30" t="s">
        <v>12</v>
      </c>
      <c r="C15" s="26" t="s">
        <v>8</v>
      </c>
      <c r="D15" s="28">
        <v>0</v>
      </c>
      <c r="E15" s="28">
        <v>0</v>
      </c>
      <c r="F15" s="28">
        <v>0</v>
      </c>
    </row>
    <row r="16" spans="1:6" x14ac:dyDescent="0.2">
      <c r="A16" s="26" t="s">
        <v>13</v>
      </c>
      <c r="B16" s="29" t="s">
        <v>14</v>
      </c>
      <c r="C16" s="26" t="s">
        <v>8</v>
      </c>
      <c r="D16" s="28">
        <v>0</v>
      </c>
      <c r="E16" s="28">
        <v>0</v>
      </c>
      <c r="F16" s="28">
        <v>0</v>
      </c>
    </row>
    <row r="17" spans="1:6" x14ac:dyDescent="0.2">
      <c r="A17" s="26"/>
      <c r="B17" s="30" t="s">
        <v>11</v>
      </c>
      <c r="C17" s="26" t="s">
        <v>8</v>
      </c>
      <c r="D17" s="28">
        <v>0</v>
      </c>
      <c r="E17" s="28">
        <v>0</v>
      </c>
      <c r="F17" s="28">
        <v>0</v>
      </c>
    </row>
    <row r="18" spans="1:6" x14ac:dyDescent="0.2">
      <c r="A18" s="26"/>
      <c r="B18" s="30" t="s">
        <v>12</v>
      </c>
      <c r="C18" s="26" t="s">
        <v>8</v>
      </c>
      <c r="D18" s="28">
        <v>0</v>
      </c>
      <c r="E18" s="28">
        <v>0</v>
      </c>
      <c r="F18" s="28">
        <v>0</v>
      </c>
    </row>
    <row r="19" spans="1:6" x14ac:dyDescent="0.2">
      <c r="A19" s="26"/>
      <c r="B19" s="27" t="s">
        <v>5</v>
      </c>
      <c r="C19" s="26" t="s">
        <v>8</v>
      </c>
      <c r="D19" s="28"/>
      <c r="E19" s="28"/>
      <c r="F19" s="28"/>
    </row>
    <row r="20" spans="1:6" ht="78.75" x14ac:dyDescent="0.2">
      <c r="A20" s="26" t="s">
        <v>15</v>
      </c>
      <c r="B20" s="27" t="s">
        <v>16</v>
      </c>
      <c r="C20" s="26" t="s">
        <v>8</v>
      </c>
      <c r="D20" s="28">
        <v>0</v>
      </c>
      <c r="E20" s="28">
        <v>0</v>
      </c>
      <c r="F20" s="28">
        <v>0</v>
      </c>
    </row>
    <row r="21" spans="1:6" x14ac:dyDescent="0.2">
      <c r="A21" s="26" t="s">
        <v>17</v>
      </c>
      <c r="B21" s="29" t="s">
        <v>10</v>
      </c>
      <c r="C21" s="26" t="s">
        <v>8</v>
      </c>
      <c r="D21" s="28">
        <v>0</v>
      </c>
      <c r="E21" s="28">
        <v>0</v>
      </c>
      <c r="F21" s="28">
        <v>0</v>
      </c>
    </row>
    <row r="22" spans="1:6" x14ac:dyDescent="0.2">
      <c r="A22" s="26"/>
      <c r="B22" s="30" t="s">
        <v>11</v>
      </c>
      <c r="C22" s="26" t="s">
        <v>8</v>
      </c>
      <c r="D22" s="28"/>
      <c r="E22" s="28"/>
      <c r="F22" s="28"/>
    </row>
    <row r="23" spans="1:6" x14ac:dyDescent="0.2">
      <c r="A23" s="26"/>
      <c r="B23" s="30" t="s">
        <v>12</v>
      </c>
      <c r="C23" s="26" t="s">
        <v>8</v>
      </c>
      <c r="D23" s="28"/>
      <c r="E23" s="28"/>
      <c r="F23" s="28"/>
    </row>
    <row r="24" spans="1:6" x14ac:dyDescent="0.2">
      <c r="A24" s="26" t="s">
        <v>18</v>
      </c>
      <c r="B24" s="29" t="s">
        <v>14</v>
      </c>
      <c r="C24" s="26" t="s">
        <v>8</v>
      </c>
      <c r="D24" s="28">
        <v>0</v>
      </c>
      <c r="E24" s="28">
        <v>0</v>
      </c>
      <c r="F24" s="28">
        <v>0</v>
      </c>
    </row>
    <row r="25" spans="1:6" x14ac:dyDescent="0.2">
      <c r="A25" s="26"/>
      <c r="B25" s="30" t="s">
        <v>11</v>
      </c>
      <c r="C25" s="26" t="s">
        <v>8</v>
      </c>
      <c r="D25" s="28"/>
      <c r="E25" s="28"/>
      <c r="F25" s="28"/>
    </row>
    <row r="26" spans="1:6" x14ac:dyDescent="0.2">
      <c r="A26" s="26"/>
      <c r="B26" s="30" t="s">
        <v>12</v>
      </c>
      <c r="C26" s="26" t="s">
        <v>8</v>
      </c>
      <c r="D26" s="28"/>
      <c r="E26" s="28"/>
      <c r="F26" s="28"/>
    </row>
    <row r="27" spans="1:6" ht="63" x14ac:dyDescent="0.2">
      <c r="A27" s="26" t="s">
        <v>19</v>
      </c>
      <c r="B27" s="27" t="s">
        <v>20</v>
      </c>
      <c r="C27" s="26" t="s">
        <v>8</v>
      </c>
      <c r="D27" s="28">
        <v>0</v>
      </c>
      <c r="E27" s="28">
        <v>0</v>
      </c>
      <c r="F27" s="28">
        <v>0</v>
      </c>
    </row>
    <row r="28" spans="1:6" x14ac:dyDescent="0.2">
      <c r="A28" s="26" t="s">
        <v>21</v>
      </c>
      <c r="B28" s="29" t="s">
        <v>10</v>
      </c>
      <c r="C28" s="26" t="s">
        <v>8</v>
      </c>
      <c r="D28" s="28">
        <v>0</v>
      </c>
      <c r="E28" s="28">
        <v>0</v>
      </c>
      <c r="F28" s="28">
        <v>0</v>
      </c>
    </row>
    <row r="29" spans="1:6" x14ac:dyDescent="0.2">
      <c r="A29" s="26"/>
      <c r="B29" s="30" t="s">
        <v>11</v>
      </c>
      <c r="C29" s="26" t="s">
        <v>8</v>
      </c>
      <c r="D29" s="28"/>
      <c r="E29" s="28"/>
      <c r="F29" s="28"/>
    </row>
    <row r="30" spans="1:6" x14ac:dyDescent="0.2">
      <c r="A30" s="26"/>
      <c r="B30" s="30" t="s">
        <v>12</v>
      </c>
      <c r="C30" s="26" t="s">
        <v>8</v>
      </c>
      <c r="D30" s="28"/>
      <c r="E30" s="28"/>
      <c r="F30" s="28"/>
    </row>
    <row r="31" spans="1:6" x14ac:dyDescent="0.2">
      <c r="A31" s="26" t="s">
        <v>22</v>
      </c>
      <c r="B31" s="29" t="s">
        <v>14</v>
      </c>
      <c r="C31" s="26" t="s">
        <v>8</v>
      </c>
      <c r="D31" s="28">
        <v>0</v>
      </c>
      <c r="E31" s="28">
        <v>0</v>
      </c>
      <c r="F31" s="28">
        <v>0</v>
      </c>
    </row>
    <row r="32" spans="1:6" x14ac:dyDescent="0.2">
      <c r="A32" s="26"/>
      <c r="B32" s="30" t="s">
        <v>11</v>
      </c>
      <c r="C32" s="26" t="s">
        <v>8</v>
      </c>
      <c r="D32" s="28"/>
      <c r="E32" s="28"/>
      <c r="F32" s="28"/>
    </row>
    <row r="33" spans="1:6" x14ac:dyDescent="0.2">
      <c r="A33" s="26"/>
      <c r="B33" s="30" t="s">
        <v>12</v>
      </c>
      <c r="C33" s="26" t="s">
        <v>8</v>
      </c>
      <c r="D33" s="28"/>
      <c r="E33" s="28"/>
      <c r="F33" s="28"/>
    </row>
    <row r="34" spans="1:6" ht="78.75" x14ac:dyDescent="0.2">
      <c r="A34" s="26" t="s">
        <v>23</v>
      </c>
      <c r="B34" s="27" t="s">
        <v>24</v>
      </c>
      <c r="C34" s="26" t="s">
        <v>8</v>
      </c>
      <c r="D34" s="28">
        <v>0</v>
      </c>
      <c r="E34" s="28">
        <v>0</v>
      </c>
      <c r="F34" s="28">
        <v>0</v>
      </c>
    </row>
    <row r="35" spans="1:6" x14ac:dyDescent="0.2">
      <c r="A35" s="26" t="s">
        <v>25</v>
      </c>
      <c r="B35" s="29" t="s">
        <v>10</v>
      </c>
      <c r="C35" s="26" t="s">
        <v>8</v>
      </c>
      <c r="D35" s="28">
        <v>0</v>
      </c>
      <c r="E35" s="28">
        <v>0</v>
      </c>
      <c r="F35" s="28">
        <v>0</v>
      </c>
    </row>
    <row r="36" spans="1:6" x14ac:dyDescent="0.2">
      <c r="A36" s="26"/>
      <c r="B36" s="30" t="s">
        <v>11</v>
      </c>
      <c r="C36" s="26" t="s">
        <v>8</v>
      </c>
      <c r="D36" s="28">
        <v>0</v>
      </c>
      <c r="E36" s="28">
        <v>0</v>
      </c>
      <c r="F36" s="28">
        <v>0</v>
      </c>
    </row>
    <row r="37" spans="1:6" x14ac:dyDescent="0.2">
      <c r="A37" s="26"/>
      <c r="B37" s="30" t="s">
        <v>12</v>
      </c>
      <c r="C37" s="26" t="s">
        <v>8</v>
      </c>
      <c r="D37" s="28">
        <v>0</v>
      </c>
      <c r="E37" s="28">
        <v>0</v>
      </c>
      <c r="F37" s="28">
        <v>0</v>
      </c>
    </row>
    <row r="38" spans="1:6" x14ac:dyDescent="0.2">
      <c r="A38" s="26" t="s">
        <v>26</v>
      </c>
      <c r="B38" s="29" t="s">
        <v>14</v>
      </c>
      <c r="C38" s="26" t="s">
        <v>8</v>
      </c>
      <c r="D38" s="28">
        <v>0</v>
      </c>
      <c r="E38" s="28">
        <v>0</v>
      </c>
      <c r="F38" s="28">
        <v>0</v>
      </c>
    </row>
    <row r="39" spans="1:6" x14ac:dyDescent="0.2">
      <c r="A39" s="26"/>
      <c r="B39" s="30" t="s">
        <v>11</v>
      </c>
      <c r="C39" s="26" t="s">
        <v>8</v>
      </c>
      <c r="D39" s="28">
        <v>0</v>
      </c>
      <c r="E39" s="28">
        <v>0</v>
      </c>
      <c r="F39" s="28">
        <v>0</v>
      </c>
    </row>
    <row r="40" spans="1:6" x14ac:dyDescent="0.2">
      <c r="A40" s="26"/>
      <c r="B40" s="30" t="s">
        <v>12</v>
      </c>
      <c r="C40" s="26" t="s">
        <v>8</v>
      </c>
      <c r="D40" s="28">
        <v>0</v>
      </c>
      <c r="E40" s="28">
        <v>0</v>
      </c>
      <c r="F40" s="28">
        <v>0</v>
      </c>
    </row>
    <row r="41" spans="1:6" ht="78.75" x14ac:dyDescent="0.2">
      <c r="A41" s="26" t="s">
        <v>27</v>
      </c>
      <c r="B41" s="27" t="s">
        <v>28</v>
      </c>
      <c r="C41" s="26" t="s">
        <v>8</v>
      </c>
      <c r="D41" s="28">
        <v>0</v>
      </c>
      <c r="E41" s="28">
        <v>0</v>
      </c>
      <c r="F41" s="28">
        <v>0</v>
      </c>
    </row>
    <row r="42" spans="1:6" x14ac:dyDescent="0.2">
      <c r="A42" s="26" t="s">
        <v>29</v>
      </c>
      <c r="B42" s="29" t="s">
        <v>10</v>
      </c>
      <c r="C42" s="26" t="s">
        <v>8</v>
      </c>
      <c r="D42" s="28">
        <v>0</v>
      </c>
      <c r="E42" s="28">
        <v>0</v>
      </c>
      <c r="F42" s="28">
        <v>0</v>
      </c>
    </row>
    <row r="43" spans="1:6" x14ac:dyDescent="0.2">
      <c r="A43" s="26"/>
      <c r="B43" s="30" t="s">
        <v>11</v>
      </c>
      <c r="C43" s="26" t="s">
        <v>8</v>
      </c>
      <c r="D43" s="28"/>
      <c r="E43" s="28"/>
      <c r="F43" s="28"/>
    </row>
    <row r="44" spans="1:6" x14ac:dyDescent="0.2">
      <c r="A44" s="26"/>
      <c r="B44" s="30" t="s">
        <v>12</v>
      </c>
      <c r="C44" s="26" t="s">
        <v>8</v>
      </c>
      <c r="D44" s="28"/>
      <c r="E44" s="28"/>
      <c r="F44" s="28"/>
    </row>
    <row r="45" spans="1:6" x14ac:dyDescent="0.2">
      <c r="A45" s="26" t="s">
        <v>30</v>
      </c>
      <c r="B45" s="29" t="s">
        <v>14</v>
      </c>
      <c r="C45" s="26" t="s">
        <v>8</v>
      </c>
      <c r="D45" s="28">
        <v>0</v>
      </c>
      <c r="E45" s="28">
        <v>0</v>
      </c>
      <c r="F45" s="28">
        <v>0</v>
      </c>
    </row>
    <row r="46" spans="1:6" x14ac:dyDescent="0.2">
      <c r="A46" s="26"/>
      <c r="B46" s="30" t="s">
        <v>11</v>
      </c>
      <c r="C46" s="26" t="s">
        <v>8</v>
      </c>
      <c r="D46" s="28"/>
      <c r="E46" s="28"/>
      <c r="F46" s="28"/>
    </row>
    <row r="47" spans="1:6" s="12" customFormat="1" x14ac:dyDescent="0.2">
      <c r="A47" s="26"/>
      <c r="B47" s="30" t="s">
        <v>12</v>
      </c>
      <c r="C47" s="26" t="s">
        <v>8</v>
      </c>
      <c r="D47" s="28"/>
      <c r="E47" s="28"/>
      <c r="F47" s="28"/>
    </row>
    <row r="48" spans="1:6" s="12" customFormat="1" ht="31.5" x14ac:dyDescent="0.2">
      <c r="A48" s="26" t="s">
        <v>31</v>
      </c>
      <c r="B48" s="27" t="s">
        <v>32</v>
      </c>
      <c r="C48" s="26" t="s">
        <v>8</v>
      </c>
      <c r="D48" s="28">
        <v>0</v>
      </c>
      <c r="E48" s="28">
        <v>0</v>
      </c>
      <c r="F48" s="28">
        <v>0</v>
      </c>
    </row>
    <row r="49" spans="1:6" s="12" customFormat="1" x14ac:dyDescent="0.2">
      <c r="A49" s="26" t="s">
        <v>33</v>
      </c>
      <c r="B49" s="29" t="s">
        <v>10</v>
      </c>
      <c r="C49" s="26" t="s">
        <v>8</v>
      </c>
      <c r="D49" s="28">
        <v>0</v>
      </c>
      <c r="E49" s="28">
        <v>0</v>
      </c>
      <c r="F49" s="28">
        <v>0</v>
      </c>
    </row>
    <row r="50" spans="1:6" s="12" customFormat="1" x14ac:dyDescent="0.2">
      <c r="A50" s="26"/>
      <c r="B50" s="30" t="s">
        <v>11</v>
      </c>
      <c r="C50" s="26" t="s">
        <v>8</v>
      </c>
      <c r="D50" s="28"/>
      <c r="E50" s="28"/>
      <c r="F50" s="28"/>
    </row>
    <row r="51" spans="1:6" x14ac:dyDescent="0.2">
      <c r="A51" s="26"/>
      <c r="B51" s="30" t="s">
        <v>12</v>
      </c>
      <c r="C51" s="26" t="s">
        <v>8</v>
      </c>
      <c r="D51" s="28"/>
      <c r="E51" s="28"/>
      <c r="F51" s="28"/>
    </row>
    <row r="52" spans="1:6" x14ac:dyDescent="0.2">
      <c r="A52" s="26" t="s">
        <v>34</v>
      </c>
      <c r="B52" s="29" t="s">
        <v>14</v>
      </c>
      <c r="C52" s="26" t="s">
        <v>8</v>
      </c>
      <c r="D52" s="28">
        <v>0</v>
      </c>
      <c r="E52" s="28">
        <v>0</v>
      </c>
      <c r="F52" s="28">
        <v>0</v>
      </c>
    </row>
    <row r="53" spans="1:6" x14ac:dyDescent="0.2">
      <c r="A53" s="26"/>
      <c r="B53" s="30" t="s">
        <v>11</v>
      </c>
      <c r="C53" s="26" t="s">
        <v>8</v>
      </c>
      <c r="D53" s="28"/>
      <c r="E53" s="28"/>
      <c r="F53" s="28"/>
    </row>
    <row r="54" spans="1:6" x14ac:dyDescent="0.2">
      <c r="A54" s="26"/>
      <c r="B54" s="30" t="s">
        <v>12</v>
      </c>
      <c r="C54" s="26" t="s">
        <v>8</v>
      </c>
      <c r="D54" s="28"/>
      <c r="E54" s="28"/>
      <c r="F54" s="28"/>
    </row>
    <row r="55" spans="1:6" x14ac:dyDescent="0.2">
      <c r="A55" s="26" t="s">
        <v>35</v>
      </c>
      <c r="B55" s="27" t="s">
        <v>36</v>
      </c>
      <c r="C55" s="26" t="s">
        <v>8</v>
      </c>
      <c r="D55" s="28">
        <v>0</v>
      </c>
      <c r="E55" s="28">
        <v>0</v>
      </c>
      <c r="F55" s="28">
        <v>0</v>
      </c>
    </row>
    <row r="56" spans="1:6" x14ac:dyDescent="0.2">
      <c r="A56" s="26" t="s">
        <v>37</v>
      </c>
      <c r="B56" s="29" t="s">
        <v>10</v>
      </c>
      <c r="C56" s="26" t="s">
        <v>8</v>
      </c>
      <c r="D56" s="28">
        <v>0</v>
      </c>
      <c r="E56" s="28">
        <v>0</v>
      </c>
      <c r="F56" s="28">
        <v>0</v>
      </c>
    </row>
    <row r="57" spans="1:6" x14ac:dyDescent="0.2">
      <c r="A57" s="26"/>
      <c r="B57" s="30" t="s">
        <v>11</v>
      </c>
      <c r="C57" s="26" t="s">
        <v>8</v>
      </c>
      <c r="D57" s="28"/>
      <c r="E57" s="28"/>
      <c r="F57" s="28"/>
    </row>
    <row r="58" spans="1:6" x14ac:dyDescent="0.2">
      <c r="A58" s="26"/>
      <c r="B58" s="30" t="s">
        <v>12</v>
      </c>
      <c r="C58" s="26" t="s">
        <v>8</v>
      </c>
      <c r="D58" s="28"/>
      <c r="E58" s="28"/>
      <c r="F58" s="28"/>
    </row>
    <row r="59" spans="1:6" x14ac:dyDescent="0.2">
      <c r="A59" s="26" t="s">
        <v>38</v>
      </c>
      <c r="B59" s="29" t="s">
        <v>14</v>
      </c>
      <c r="C59" s="26" t="s">
        <v>8</v>
      </c>
      <c r="D59" s="28">
        <v>0</v>
      </c>
      <c r="E59" s="28">
        <v>0</v>
      </c>
      <c r="F59" s="28">
        <v>0</v>
      </c>
    </row>
    <row r="60" spans="1:6" x14ac:dyDescent="0.2">
      <c r="A60" s="26"/>
      <c r="B60" s="30" t="s">
        <v>11</v>
      </c>
      <c r="C60" s="26" t="s">
        <v>8</v>
      </c>
      <c r="D60" s="28"/>
      <c r="E60" s="28"/>
      <c r="F60" s="28"/>
    </row>
    <row r="61" spans="1:6" x14ac:dyDescent="0.2">
      <c r="A61" s="26"/>
      <c r="B61" s="30" t="s">
        <v>12</v>
      </c>
      <c r="C61" s="26" t="s">
        <v>8</v>
      </c>
      <c r="D61" s="28"/>
      <c r="E61" s="28"/>
      <c r="F61" s="28"/>
    </row>
    <row r="62" spans="1:6" s="11" customFormat="1" ht="63" x14ac:dyDescent="0.2">
      <c r="A62" s="22" t="s">
        <v>39</v>
      </c>
      <c r="B62" s="23" t="s">
        <v>40</v>
      </c>
      <c r="C62" s="22" t="s">
        <v>8</v>
      </c>
      <c r="D62" s="25">
        <f t="shared" ref="D62" si="1">D63+D66</f>
        <v>0</v>
      </c>
      <c r="E62" s="25">
        <f>E63+E66</f>
        <v>0</v>
      </c>
      <c r="F62" s="25">
        <f>F63+F66+F69</f>
        <v>631.41</v>
      </c>
    </row>
    <row r="63" spans="1:6" x14ac:dyDescent="0.2">
      <c r="A63" s="26"/>
      <c r="B63" s="27" t="s">
        <v>41</v>
      </c>
      <c r="C63" s="26" t="s">
        <v>8</v>
      </c>
      <c r="D63" s="25">
        <f t="shared" ref="D63" si="2">D64+D65</f>
        <v>0</v>
      </c>
      <c r="E63" s="25">
        <f>E64+E65</f>
        <v>0</v>
      </c>
      <c r="F63" s="25">
        <f>F64+F65</f>
        <v>607.41</v>
      </c>
    </row>
    <row r="64" spans="1:6" x14ac:dyDescent="0.2">
      <c r="A64" s="26"/>
      <c r="B64" s="30" t="s">
        <v>11</v>
      </c>
      <c r="C64" s="26" t="s">
        <v>8</v>
      </c>
      <c r="D64" s="28"/>
      <c r="E64" s="31"/>
      <c r="F64" s="31">
        <f>[10]объемы!$T$20/1000</f>
        <v>302.58499999999998</v>
      </c>
    </row>
    <row r="65" spans="1:6" x14ac:dyDescent="0.2">
      <c r="A65" s="26"/>
      <c r="B65" s="30" t="s">
        <v>12</v>
      </c>
      <c r="C65" s="26" t="s">
        <v>8</v>
      </c>
      <c r="D65" s="31"/>
      <c r="E65" s="31"/>
      <c r="F65" s="31">
        <f>[10]объемы!$U$20/1000</f>
        <v>304.82499999999999</v>
      </c>
    </row>
    <row r="66" spans="1:6" x14ac:dyDescent="0.2">
      <c r="A66" s="26"/>
      <c r="B66" s="27" t="s">
        <v>42</v>
      </c>
      <c r="C66" s="26" t="s">
        <v>8</v>
      </c>
      <c r="D66" s="25">
        <f t="shared" ref="D66" si="3">D67+D68</f>
        <v>0</v>
      </c>
      <c r="E66" s="25">
        <f>E67+E68</f>
        <v>0</v>
      </c>
      <c r="F66" s="25">
        <f>F67+F68</f>
        <v>24</v>
      </c>
    </row>
    <row r="67" spans="1:6" x14ac:dyDescent="0.2">
      <c r="A67" s="26"/>
      <c r="B67" s="30" t="s">
        <v>11</v>
      </c>
      <c r="C67" s="26" t="s">
        <v>8</v>
      </c>
      <c r="D67" s="31"/>
      <c r="E67" s="31"/>
      <c r="F67" s="31">
        <f>[11]объемы!$V$21/1000</f>
        <v>12</v>
      </c>
    </row>
    <row r="68" spans="1:6" x14ac:dyDescent="0.2">
      <c r="A68" s="26"/>
      <c r="B68" s="30" t="s">
        <v>12</v>
      </c>
      <c r="C68" s="26" t="s">
        <v>8</v>
      </c>
      <c r="D68" s="31"/>
      <c r="E68" s="31"/>
      <c r="F68" s="31">
        <f>[11]объемы!$W$21/1000</f>
        <v>12</v>
      </c>
    </row>
    <row r="69" spans="1:6" x14ac:dyDescent="0.2">
      <c r="A69" s="26"/>
      <c r="B69" s="27" t="s">
        <v>43</v>
      </c>
      <c r="C69" s="26" t="s">
        <v>8</v>
      </c>
      <c r="D69" s="28"/>
      <c r="E69" s="28"/>
      <c r="F69" s="51">
        <f>F70+F71</f>
        <v>0</v>
      </c>
    </row>
    <row r="70" spans="1:6" x14ac:dyDescent="0.2">
      <c r="A70" s="26"/>
      <c r="B70" s="30" t="s">
        <v>11</v>
      </c>
      <c r="C70" s="26" t="s">
        <v>8</v>
      </c>
      <c r="D70" s="28"/>
      <c r="E70" s="28"/>
      <c r="F70" s="52"/>
    </row>
    <row r="71" spans="1:6" x14ac:dyDescent="0.2">
      <c r="A71" s="26"/>
      <c r="B71" s="30" t="s">
        <v>12</v>
      </c>
      <c r="C71" s="26" t="s">
        <v>8</v>
      </c>
      <c r="D71" s="28"/>
      <c r="E71" s="28"/>
      <c r="F71" s="52"/>
    </row>
    <row r="72" spans="1:6" x14ac:dyDescent="0.2">
      <c r="A72" s="26"/>
      <c r="B72" s="27" t="s">
        <v>44</v>
      </c>
      <c r="C72" s="26" t="s">
        <v>8</v>
      </c>
      <c r="D72" s="28"/>
      <c r="E72" s="28"/>
      <c r="F72" s="28"/>
    </row>
    <row r="73" spans="1:6" x14ac:dyDescent="0.2">
      <c r="A73" s="26"/>
      <c r="B73" s="30" t="s">
        <v>11</v>
      </c>
      <c r="C73" s="26" t="s">
        <v>8</v>
      </c>
      <c r="D73" s="28"/>
      <c r="E73" s="28"/>
      <c r="F73" s="28"/>
    </row>
    <row r="74" spans="1:6" x14ac:dyDescent="0.2">
      <c r="A74" s="26"/>
      <c r="B74" s="30" t="s">
        <v>12</v>
      </c>
      <c r="C74" s="26" t="s">
        <v>8</v>
      </c>
      <c r="D74" s="28"/>
      <c r="E74" s="28"/>
      <c r="F74" s="28"/>
    </row>
    <row r="75" spans="1:6" s="11" customFormat="1" ht="47.25" x14ac:dyDescent="0.2">
      <c r="A75" s="22" t="s">
        <v>45</v>
      </c>
      <c r="B75" s="23" t="s">
        <v>46</v>
      </c>
      <c r="C75" s="22" t="s">
        <v>8</v>
      </c>
      <c r="D75" s="24">
        <v>0</v>
      </c>
      <c r="E75" s="24">
        <v>0</v>
      </c>
      <c r="F75" s="24">
        <v>0</v>
      </c>
    </row>
    <row r="76" spans="1:6" x14ac:dyDescent="0.2">
      <c r="A76" s="26"/>
      <c r="B76" s="29" t="s">
        <v>47</v>
      </c>
      <c r="C76" s="26" t="s">
        <v>8</v>
      </c>
      <c r="D76" s="28"/>
      <c r="E76" s="28"/>
      <c r="F76" s="28"/>
    </row>
    <row r="77" spans="1:6" x14ac:dyDescent="0.2">
      <c r="A77" s="26"/>
      <c r="B77" s="29" t="s">
        <v>48</v>
      </c>
      <c r="C77" s="26" t="s">
        <v>8</v>
      </c>
      <c r="D77" s="28"/>
      <c r="E77" s="28"/>
      <c r="F77" s="28"/>
    </row>
    <row r="78" spans="1:6" s="11" customFormat="1" x14ac:dyDescent="0.2">
      <c r="A78" s="22" t="s">
        <v>49</v>
      </c>
      <c r="B78" s="23" t="s">
        <v>50</v>
      </c>
      <c r="C78" s="22"/>
      <c r="D78" s="32">
        <f t="shared" ref="D78" si="4">D81</f>
        <v>0</v>
      </c>
      <c r="E78" s="32">
        <f>E81</f>
        <v>0</v>
      </c>
      <c r="F78" s="32">
        <f>F81</f>
        <v>9</v>
      </c>
    </row>
    <row r="79" spans="1:6" x14ac:dyDescent="0.2">
      <c r="A79" s="26"/>
      <c r="B79" s="27" t="s">
        <v>5</v>
      </c>
      <c r="C79" s="26"/>
      <c r="D79" s="33"/>
      <c r="E79" s="33"/>
      <c r="F79" s="33"/>
    </row>
    <row r="80" spans="1:6" ht="31.5" x14ac:dyDescent="0.2">
      <c r="A80" s="22" t="s">
        <v>51</v>
      </c>
      <c r="B80" s="23" t="s">
        <v>52</v>
      </c>
      <c r="C80" s="22" t="s">
        <v>53</v>
      </c>
      <c r="D80" s="32">
        <v>0</v>
      </c>
      <c r="E80" s="32">
        <v>0</v>
      </c>
      <c r="F80" s="32">
        <v>0</v>
      </c>
    </row>
    <row r="81" spans="1:6" ht="63" x14ac:dyDescent="0.2">
      <c r="A81" s="22" t="s">
        <v>54</v>
      </c>
      <c r="B81" s="23" t="s">
        <v>55</v>
      </c>
      <c r="C81" s="22" t="s">
        <v>53</v>
      </c>
      <c r="D81" s="32">
        <f t="shared" ref="D81" si="5">D82+D83</f>
        <v>0</v>
      </c>
      <c r="E81" s="32">
        <f>E82+E83</f>
        <v>0</v>
      </c>
      <c r="F81" s="32">
        <f>F82+F83+F84</f>
        <v>9</v>
      </c>
    </row>
    <row r="82" spans="1:6" x14ac:dyDescent="0.2">
      <c r="A82" s="26"/>
      <c r="B82" s="29" t="s">
        <v>41</v>
      </c>
      <c r="C82" s="26" t="s">
        <v>53</v>
      </c>
      <c r="D82" s="33"/>
      <c r="E82" s="33"/>
      <c r="F82" s="33">
        <v>8</v>
      </c>
    </row>
    <row r="83" spans="1:6" x14ac:dyDescent="0.2">
      <c r="A83" s="26"/>
      <c r="B83" s="29" t="s">
        <v>42</v>
      </c>
      <c r="C83" s="26" t="s">
        <v>53</v>
      </c>
      <c r="D83" s="33"/>
      <c r="E83" s="33"/>
      <c r="F83" s="33">
        <v>1</v>
      </c>
    </row>
    <row r="84" spans="1:6" x14ac:dyDescent="0.2">
      <c r="A84" s="26"/>
      <c r="B84" s="29" t="s">
        <v>43</v>
      </c>
      <c r="C84" s="26" t="s">
        <v>53</v>
      </c>
      <c r="D84" s="33"/>
      <c r="E84" s="33"/>
      <c r="F84" s="33"/>
    </row>
    <row r="85" spans="1:6" x14ac:dyDescent="0.2">
      <c r="A85" s="26"/>
      <c r="B85" s="29" t="s">
        <v>44</v>
      </c>
      <c r="C85" s="26" t="s">
        <v>53</v>
      </c>
      <c r="D85" s="33"/>
      <c r="E85" s="33"/>
      <c r="F85" s="33"/>
    </row>
    <row r="86" spans="1:6" ht="47.25" x14ac:dyDescent="0.2">
      <c r="A86" s="22" t="s">
        <v>56</v>
      </c>
      <c r="B86" s="23" t="s">
        <v>57</v>
      </c>
      <c r="C86" s="22" t="s">
        <v>53</v>
      </c>
      <c r="D86" s="32">
        <v>0</v>
      </c>
      <c r="E86" s="32">
        <v>0</v>
      </c>
      <c r="F86" s="32">
        <v>0</v>
      </c>
    </row>
    <row r="87" spans="1:6" s="11" customFormat="1" ht="31.5" x14ac:dyDescent="0.2">
      <c r="A87" s="22" t="s">
        <v>58</v>
      </c>
      <c r="B87" s="23" t="s">
        <v>59</v>
      </c>
      <c r="C87" s="22"/>
      <c r="D87" s="32">
        <v>2</v>
      </c>
      <c r="E87" s="32">
        <v>2</v>
      </c>
      <c r="F87" s="32">
        <f>F90</f>
        <v>19</v>
      </c>
    </row>
    <row r="88" spans="1:6" x14ac:dyDescent="0.2">
      <c r="A88" s="26"/>
      <c r="B88" s="27" t="s">
        <v>5</v>
      </c>
      <c r="C88" s="26"/>
      <c r="D88" s="33"/>
      <c r="E88" s="33"/>
      <c r="F88" s="33"/>
    </row>
    <row r="89" spans="1:6" ht="31.5" x14ac:dyDescent="0.2">
      <c r="A89" s="22" t="s">
        <v>60</v>
      </c>
      <c r="B89" s="23" t="s">
        <v>61</v>
      </c>
      <c r="C89" s="22" t="s">
        <v>62</v>
      </c>
      <c r="D89" s="32">
        <v>0</v>
      </c>
      <c r="E89" s="32">
        <v>0</v>
      </c>
      <c r="F89" s="32">
        <v>0</v>
      </c>
    </row>
    <row r="90" spans="1:6" ht="63" x14ac:dyDescent="0.2">
      <c r="A90" s="22" t="s">
        <v>63</v>
      </c>
      <c r="B90" s="23" t="s">
        <v>64</v>
      </c>
      <c r="C90" s="22" t="s">
        <v>62</v>
      </c>
      <c r="D90" s="32">
        <f t="shared" ref="D90" si="6">D91+D92</f>
        <v>0</v>
      </c>
      <c r="E90" s="32">
        <f>E91+E92</f>
        <v>0</v>
      </c>
      <c r="F90" s="32">
        <f>F91+F92+F93</f>
        <v>19</v>
      </c>
    </row>
    <row r="91" spans="1:6" x14ac:dyDescent="0.2">
      <c r="A91" s="26"/>
      <c r="B91" s="29" t="s">
        <v>41</v>
      </c>
      <c r="C91" s="26" t="s">
        <v>62</v>
      </c>
      <c r="D91" s="33"/>
      <c r="E91" s="33"/>
      <c r="F91" s="33">
        <v>17</v>
      </c>
    </row>
    <row r="92" spans="1:6" x14ac:dyDescent="0.2">
      <c r="A92" s="26"/>
      <c r="B92" s="29" t="s">
        <v>42</v>
      </c>
      <c r="C92" s="26" t="s">
        <v>62</v>
      </c>
      <c r="D92" s="33"/>
      <c r="E92" s="33"/>
      <c r="F92" s="33">
        <v>2</v>
      </c>
    </row>
    <row r="93" spans="1:6" x14ac:dyDescent="0.2">
      <c r="A93" s="26"/>
      <c r="B93" s="29" t="s">
        <v>43</v>
      </c>
      <c r="C93" s="26" t="s">
        <v>62</v>
      </c>
      <c r="D93" s="33"/>
      <c r="E93" s="33"/>
      <c r="F93" s="33"/>
    </row>
    <row r="94" spans="1:6" x14ac:dyDescent="0.2">
      <c r="A94" s="26"/>
      <c r="B94" s="29" t="s">
        <v>44</v>
      </c>
      <c r="C94" s="26" t="s">
        <v>62</v>
      </c>
      <c r="D94" s="33"/>
      <c r="E94" s="33"/>
      <c r="F94" s="33"/>
    </row>
    <row r="95" spans="1:6" x14ac:dyDescent="0.2">
      <c r="A95" s="22" t="s">
        <v>65</v>
      </c>
      <c r="B95" s="23" t="s">
        <v>66</v>
      </c>
      <c r="C95" s="22" t="s">
        <v>62</v>
      </c>
      <c r="D95" s="32"/>
      <c r="E95" s="32"/>
      <c r="F95" s="32">
        <v>13</v>
      </c>
    </row>
    <row r="96" spans="1:6" ht="31.5" x14ac:dyDescent="0.2">
      <c r="A96" s="22" t="s">
        <v>67</v>
      </c>
      <c r="B96" s="23" t="s">
        <v>116</v>
      </c>
      <c r="C96" s="22" t="s">
        <v>68</v>
      </c>
      <c r="D96" s="32">
        <v>0</v>
      </c>
      <c r="E96" s="32">
        <v>0</v>
      </c>
      <c r="F96" s="47">
        <f>'[10]2.1'!$E$12/1000</f>
        <v>70761.071591329019</v>
      </c>
    </row>
    <row r="97" spans="1:6" ht="31.5" x14ac:dyDescent="0.2">
      <c r="A97" s="26" t="s">
        <v>69</v>
      </c>
      <c r="B97" s="27" t="s">
        <v>70</v>
      </c>
      <c r="C97" s="26"/>
      <c r="D97" s="34"/>
      <c r="E97" s="34"/>
      <c r="F97" s="34"/>
    </row>
    <row r="98" spans="1:6" x14ac:dyDescent="0.2">
      <c r="A98" s="26" t="s">
        <v>71</v>
      </c>
      <c r="B98" s="27" t="s">
        <v>72</v>
      </c>
      <c r="C98" s="26" t="s">
        <v>73</v>
      </c>
      <c r="D98" s="35"/>
      <c r="E98" s="35">
        <v>0</v>
      </c>
      <c r="F98" s="35">
        <f>38</f>
        <v>38</v>
      </c>
    </row>
    <row r="99" spans="1:6" ht="47.25" x14ac:dyDescent="0.2">
      <c r="A99" s="26" t="s">
        <v>74</v>
      </c>
      <c r="B99" s="27" t="s">
        <v>75</v>
      </c>
      <c r="C99" s="26" t="s">
        <v>76</v>
      </c>
      <c r="D99" s="35"/>
      <c r="E99" s="35"/>
      <c r="F99" s="35">
        <f>106937.899109053/1000</f>
        <v>106.93789910905301</v>
      </c>
    </row>
    <row r="100" spans="1:6" ht="31.5" x14ac:dyDescent="0.2">
      <c r="A100" s="26" t="s">
        <v>77</v>
      </c>
      <c r="B100" s="27" t="s">
        <v>78</v>
      </c>
      <c r="C100" s="26"/>
      <c r="D100" s="35"/>
      <c r="E100" s="35"/>
      <c r="F100" s="48"/>
    </row>
    <row r="101" spans="1:6" ht="31.5" x14ac:dyDescent="0.2">
      <c r="A101" s="26" t="s">
        <v>79</v>
      </c>
      <c r="B101" s="27" t="s">
        <v>80</v>
      </c>
      <c r="C101" s="26" t="s">
        <v>68</v>
      </c>
      <c r="D101" s="35">
        <v>0</v>
      </c>
      <c r="E101" s="35">
        <v>0</v>
      </c>
      <c r="F101" s="35">
        <v>0</v>
      </c>
    </row>
    <row r="102" spans="1:6" ht="31.5" x14ac:dyDescent="0.2">
      <c r="A102" s="26" t="s">
        <v>81</v>
      </c>
      <c r="B102" s="27" t="s">
        <v>82</v>
      </c>
      <c r="C102" s="26" t="s">
        <v>68</v>
      </c>
      <c r="D102" s="35">
        <v>0</v>
      </c>
      <c r="E102" s="35">
        <v>0</v>
      </c>
      <c r="F102" s="35">
        <v>0</v>
      </c>
    </row>
    <row r="103" spans="1:6" ht="31.5" x14ac:dyDescent="0.2">
      <c r="A103" s="26" t="s">
        <v>83</v>
      </c>
      <c r="B103" s="27" t="s">
        <v>84</v>
      </c>
      <c r="C103" s="26" t="s">
        <v>68</v>
      </c>
      <c r="D103" s="35">
        <v>0</v>
      </c>
      <c r="E103" s="35">
        <v>0</v>
      </c>
      <c r="F103" s="35">
        <f>'[10]2.1'!$E$9/1000</f>
        <v>68565.326701329017</v>
      </c>
    </row>
    <row r="104" spans="1:6" ht="31.5" x14ac:dyDescent="0.2">
      <c r="A104" s="26" t="s">
        <v>85</v>
      </c>
      <c r="B104" s="27" t="s">
        <v>86</v>
      </c>
      <c r="C104" s="26" t="s">
        <v>68</v>
      </c>
      <c r="D104" s="35">
        <v>0</v>
      </c>
      <c r="E104" s="35">
        <v>0</v>
      </c>
      <c r="F104" s="35">
        <f>'[10]2.1'!$E$11/1000</f>
        <v>2195.7448899999999</v>
      </c>
    </row>
    <row r="105" spans="1:6" ht="31.5" x14ac:dyDescent="0.2">
      <c r="A105" s="26" t="s">
        <v>87</v>
      </c>
      <c r="B105" s="27" t="s">
        <v>88</v>
      </c>
      <c r="C105" s="26" t="s">
        <v>89</v>
      </c>
      <c r="D105" s="35">
        <v>0</v>
      </c>
      <c r="E105" s="35">
        <v>0</v>
      </c>
      <c r="F105" s="49">
        <f>F104/F96</f>
        <v>3.1030407547828376E-2</v>
      </c>
    </row>
    <row r="106" spans="1:6" ht="47.25" x14ac:dyDescent="0.2">
      <c r="A106" s="26" t="s">
        <v>90</v>
      </c>
      <c r="B106" s="27" t="s">
        <v>91</v>
      </c>
      <c r="C106" s="26"/>
      <c r="D106" s="35">
        <v>0</v>
      </c>
      <c r="E106" s="35">
        <v>0</v>
      </c>
      <c r="F106" s="35">
        <v>0</v>
      </c>
    </row>
    <row r="107" spans="1:6" s="12" customFormat="1" x14ac:dyDescent="0.2">
      <c r="A107" s="13" t="s">
        <v>92</v>
      </c>
      <c r="D107" s="8"/>
    </row>
    <row r="108" spans="1:6" x14ac:dyDescent="0.2">
      <c r="A108" s="12"/>
    </row>
  </sheetData>
  <mergeCells count="1">
    <mergeCell ref="A6:F6"/>
  </mergeCells>
  <pageMargins left="0.78740157480314965" right="0.70866141732283472" top="0.19685039370078741" bottom="0.19685039370078741" header="0.19685039370078741" footer="0.19685039370078741"/>
  <pageSetup paperSize="9" scale="3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4" manualBreakCount="4">
    <brk id="23" max="5" man="1"/>
    <brk id="41" max="5" man="1"/>
    <brk id="71" max="5" man="1"/>
    <brk id="9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tabSelected="1" view="pageBreakPreview" zoomScale="90" zoomScaleSheetLayoutView="90" workbookViewId="0">
      <pane xSplit="2" ySplit="9" topLeftCell="C10" activePane="bottomRight" state="frozen"/>
      <selection activeCell="B26" sqref="B26"/>
      <selection pane="topRight" activeCell="B26" sqref="B26"/>
      <selection pane="bottomLeft" activeCell="B26" sqref="B26"/>
      <selection pane="bottomRight" activeCell="L16" sqref="L16"/>
    </sheetView>
  </sheetViews>
  <sheetFormatPr defaultColWidth="9.140625" defaultRowHeight="15.75" x14ac:dyDescent="0.25"/>
  <cols>
    <col min="1" max="1" width="7.7109375" style="2" customWidth="1"/>
    <col min="2" max="2" width="48.42578125" style="2" customWidth="1"/>
    <col min="3" max="3" width="12.28515625" style="2" customWidth="1"/>
    <col min="4" max="4" width="12" style="2" customWidth="1"/>
    <col min="5" max="5" width="12.140625" style="2" customWidth="1"/>
    <col min="6" max="8" width="11" style="2" customWidth="1"/>
    <col min="9" max="9" width="11.5703125" style="2" customWidth="1"/>
    <col min="10" max="16384" width="9.140625" style="2"/>
  </cols>
  <sheetData>
    <row r="1" spans="1:10" ht="51" customHeight="1" x14ac:dyDescent="0.25">
      <c r="G1" s="57" t="s">
        <v>93</v>
      </c>
      <c r="H1" s="57"/>
      <c r="I1" s="57"/>
    </row>
    <row r="5" spans="1:10" ht="16.5" x14ac:dyDescent="0.25">
      <c r="A5" s="58" t="s">
        <v>94</v>
      </c>
      <c r="B5" s="58"/>
      <c r="C5" s="58"/>
      <c r="D5" s="58"/>
      <c r="E5" s="58"/>
      <c r="F5" s="58"/>
      <c r="G5" s="58"/>
      <c r="H5" s="58"/>
      <c r="I5" s="58"/>
    </row>
    <row r="6" spans="1:10" x14ac:dyDescent="0.25">
      <c r="C6" s="3" t="str">
        <f>Прилож_3!C7</f>
        <v>Приморский край</v>
      </c>
    </row>
    <row r="8" spans="1:10" s="4" customFormat="1" ht="61.5" customHeight="1" x14ac:dyDescent="0.2">
      <c r="A8" s="59" t="s">
        <v>0</v>
      </c>
      <c r="B8" s="59" t="s">
        <v>1</v>
      </c>
      <c r="C8" s="59" t="s">
        <v>95</v>
      </c>
      <c r="D8" s="59" t="str">
        <f>Прилож_3!D9</f>
        <v>Фактические показатели 
за год, предшествующий базовому периоду (2020 год)</v>
      </c>
      <c r="E8" s="59"/>
      <c r="F8" s="59" t="str">
        <f>Прилож_3!E9</f>
        <v>Показатели, утвержденные 
на 2021 год</v>
      </c>
      <c r="G8" s="59"/>
      <c r="H8" s="59" t="str">
        <f>Прилож_3!F9</f>
        <v>Предложения 
на расчетный период регулирования (2022 год)</v>
      </c>
      <c r="I8" s="59"/>
    </row>
    <row r="9" spans="1:10" s="5" customFormat="1" ht="30" x14ac:dyDescent="0.2">
      <c r="A9" s="59"/>
      <c r="B9" s="59"/>
      <c r="C9" s="59"/>
      <c r="D9" s="19" t="s">
        <v>96</v>
      </c>
      <c r="E9" s="19" t="s">
        <v>97</v>
      </c>
      <c r="F9" s="19" t="s">
        <v>96</v>
      </c>
      <c r="G9" s="19" t="s">
        <v>97</v>
      </c>
      <c r="H9" s="19" t="s">
        <v>96</v>
      </c>
      <c r="I9" s="19" t="s">
        <v>97</v>
      </c>
    </row>
    <row r="10" spans="1:10" s="5" customFormat="1" ht="15" x14ac:dyDescent="0.2">
      <c r="A10" s="36" t="s">
        <v>58</v>
      </c>
      <c r="B10" s="37" t="s">
        <v>99</v>
      </c>
      <c r="C10" s="36"/>
      <c r="D10" s="38"/>
      <c r="E10" s="38"/>
      <c r="F10" s="38"/>
      <c r="G10" s="38"/>
      <c r="H10" s="38"/>
      <c r="I10" s="38"/>
    </row>
    <row r="11" spans="1:10" s="5" customFormat="1" ht="45" x14ac:dyDescent="0.2">
      <c r="A11" s="39" t="s">
        <v>60</v>
      </c>
      <c r="B11" s="40" t="s">
        <v>100</v>
      </c>
      <c r="C11" s="39" t="s">
        <v>98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</row>
    <row r="12" spans="1:10" s="5" customFormat="1" ht="30" x14ac:dyDescent="0.2">
      <c r="A12" s="39" t="s">
        <v>63</v>
      </c>
      <c r="B12" s="40" t="s">
        <v>137</v>
      </c>
      <c r="C12" s="39" t="s">
        <v>98</v>
      </c>
      <c r="D12" s="46">
        <v>0</v>
      </c>
      <c r="E12" s="46">
        <v>0</v>
      </c>
      <c r="F12" s="46">
        <v>0</v>
      </c>
      <c r="G12" s="46">
        <v>0</v>
      </c>
      <c r="H12" s="46">
        <v>112.06948582896912</v>
      </c>
      <c r="I12" s="46">
        <v>112.06948582896912</v>
      </c>
    </row>
    <row r="13" spans="1:10" s="5" customFormat="1" x14ac:dyDescent="0.2">
      <c r="A13" s="39" t="s">
        <v>101</v>
      </c>
      <c r="B13" s="40" t="s">
        <v>102</v>
      </c>
      <c r="C13" s="39" t="s">
        <v>89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</row>
    <row r="14" spans="1:10" s="5" customFormat="1" x14ac:dyDescent="0.2">
      <c r="A14" s="39"/>
      <c r="B14" s="40" t="s">
        <v>41</v>
      </c>
      <c r="C14" s="39" t="s">
        <v>89</v>
      </c>
      <c r="D14" s="41">
        <v>0</v>
      </c>
      <c r="E14" s="41">
        <v>0</v>
      </c>
      <c r="F14" s="41">
        <v>0</v>
      </c>
      <c r="G14" s="41">
        <v>0</v>
      </c>
      <c r="H14" s="50">
        <f>'[10]3.8.'!$F$21</f>
        <v>0.15180000000000002</v>
      </c>
      <c r="I14" s="50">
        <f>'[12]3.8.'!$F$21</f>
        <v>0.15180000000000002</v>
      </c>
      <c r="J14" s="6"/>
    </row>
    <row r="15" spans="1:10" s="5" customFormat="1" x14ac:dyDescent="0.2">
      <c r="A15" s="39"/>
      <c r="B15" s="40" t="s">
        <v>42</v>
      </c>
      <c r="C15" s="39" t="s">
        <v>89</v>
      </c>
      <c r="D15" s="41">
        <v>0</v>
      </c>
      <c r="E15" s="41">
        <v>0</v>
      </c>
      <c r="F15" s="41">
        <v>0</v>
      </c>
      <c r="G15" s="41">
        <v>0</v>
      </c>
      <c r="H15" s="50">
        <f>'[10]3.10.'!$F$21</f>
        <v>0.13952000000000001</v>
      </c>
      <c r="I15" s="50">
        <f>H15</f>
        <v>0.13952000000000001</v>
      </c>
      <c r="J15" s="6"/>
    </row>
    <row r="16" spans="1:10" s="5" customFormat="1" x14ac:dyDescent="0.2">
      <c r="A16" s="39"/>
      <c r="B16" s="40" t="s">
        <v>43</v>
      </c>
      <c r="C16" s="39" t="s">
        <v>89</v>
      </c>
      <c r="D16" s="41">
        <v>0</v>
      </c>
      <c r="E16" s="41">
        <v>0</v>
      </c>
      <c r="F16" s="41">
        <v>0</v>
      </c>
      <c r="G16" s="41">
        <v>0</v>
      </c>
      <c r="H16" s="50">
        <f>'[10]3.12.'!$F$21</f>
        <v>9.5039999999999999E-2</v>
      </c>
      <c r="I16" s="50">
        <f>H16</f>
        <v>9.5039999999999999E-2</v>
      </c>
      <c r="J16" s="6"/>
    </row>
    <row r="17" spans="1:10" s="5" customFormat="1" x14ac:dyDescent="0.2">
      <c r="A17" s="39"/>
      <c r="B17" s="40" t="s">
        <v>44</v>
      </c>
      <c r="C17" s="39" t="s">
        <v>89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6"/>
    </row>
    <row r="18" spans="1:10" s="7" customFormat="1" ht="12.75" x14ac:dyDescent="0.2">
      <c r="A18" s="18" t="s">
        <v>115</v>
      </c>
      <c r="B18" s="7" t="s">
        <v>114</v>
      </c>
      <c r="D18" s="17"/>
      <c r="E18" s="17"/>
      <c r="F18" s="17"/>
      <c r="G18" s="17"/>
      <c r="H18" s="17"/>
      <c r="I18" s="17"/>
    </row>
  </sheetData>
  <mergeCells count="8">
    <mergeCell ref="G1:I1"/>
    <mergeCell ref="A5:I5"/>
    <mergeCell ref="A8:A9"/>
    <mergeCell ref="B8:B9"/>
    <mergeCell ref="C8:C9"/>
    <mergeCell ref="D8:E8"/>
    <mergeCell ref="F8:G8"/>
    <mergeCell ref="H8:I8"/>
  </mergeCells>
  <pageMargins left="0.78740157480314965" right="0.70866141732283472" top="0.78740157480314965" bottom="0.39370078740157483" header="0.19685039370078741" footer="0.19685039370078741"/>
  <pageSetup paperSize="9" scale="8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Предложение</vt:lpstr>
      <vt:lpstr>Прилож_1</vt:lpstr>
      <vt:lpstr>Прилож_3</vt:lpstr>
      <vt:lpstr>Прилож_5</vt:lpstr>
      <vt:lpstr>Прилож_3!TABLE</vt:lpstr>
      <vt:lpstr>Прилож_5!TABLE</vt:lpstr>
      <vt:lpstr>Прилож_3!Заголовки_для_печати</vt:lpstr>
      <vt:lpstr>Прилож_5!Заголовки_для_печати</vt:lpstr>
      <vt:lpstr>Прилож_3!Область_печати</vt:lpstr>
      <vt:lpstr>Прилож_5!Область_печати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ВА</dc:creator>
  <cp:lastModifiedBy>Морозова Евгения Анатольевна</cp:lastModifiedBy>
  <cp:lastPrinted>2021-09-16T06:53:22Z</cp:lastPrinted>
  <dcterms:created xsi:type="dcterms:W3CDTF">2015-04-20T07:46:43Z</dcterms:created>
  <dcterms:modified xsi:type="dcterms:W3CDTF">2021-11-22T02:09:48Z</dcterms:modified>
</cp:coreProperties>
</file>